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45" windowWidth="6525" windowHeight="8040" activeTab="0"/>
  </bookViews>
  <sheets>
    <sheet name="Додаток 10" sheetId="1" r:id="rId1"/>
  </sheets>
  <definedNames>
    <definedName name="_xlnm.Print_Area" localSheetId="0">'Додаток 10'!$A$1:$N$33</definedName>
  </definedNames>
  <calcPr fullCalcOnLoad="1"/>
</workbook>
</file>

<file path=xl/sharedStrings.xml><?xml version="1.0" encoding="utf-8"?>
<sst xmlns="http://schemas.openxmlformats.org/spreadsheetml/2006/main" count="52" uniqueCount="37">
  <si>
    <t>Ліміти споживання енергоносіїв та комунальних послуг</t>
  </si>
  <si>
    <t xml:space="preserve">  у фізичних обсягах у розрізі бюджетних установ, що</t>
  </si>
  <si>
    <t>Тепло</t>
  </si>
  <si>
    <t>Вода</t>
  </si>
  <si>
    <t>Електроенергія</t>
  </si>
  <si>
    <t>Природний газ</t>
  </si>
  <si>
    <t>тис.кВт/ч</t>
  </si>
  <si>
    <t>Найменування установи</t>
  </si>
  <si>
    <t>Центр соціальних служб для сім’ї, дітей і молоді</t>
  </si>
  <si>
    <t>Загальний фонд</t>
  </si>
  <si>
    <t>Спеціальний фонд</t>
  </si>
  <si>
    <t>Разом</t>
  </si>
  <si>
    <t>Юр’ївський територіальний центр соціального обслуговування пенсіонерів та одиноких непрацездатних громадян</t>
  </si>
  <si>
    <t>Новоіванівська середня школа</t>
  </si>
  <si>
    <t>Чаплинська середня школа</t>
  </si>
  <si>
    <t>в тому числі</t>
  </si>
  <si>
    <t>Вугілля</t>
  </si>
  <si>
    <t>Юр’ївська районна рада</t>
  </si>
  <si>
    <t>Комунальний заклад  "Юр’ївський районний трудових архів"</t>
  </si>
  <si>
    <r>
      <t>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орендуємої площі</t>
    </r>
  </si>
  <si>
    <r>
      <t>тис.м</t>
    </r>
    <r>
      <rPr>
        <vertAlign val="superscript"/>
        <sz val="11"/>
        <rFont val="Times New Roman"/>
        <family val="1"/>
      </rPr>
      <t>3</t>
    </r>
  </si>
  <si>
    <t>тон</t>
  </si>
  <si>
    <r>
      <t>м</t>
    </r>
    <r>
      <rPr>
        <vertAlign val="superscript"/>
        <sz val="11"/>
        <rFont val="Times New Roman"/>
        <family val="1"/>
      </rPr>
      <t>3</t>
    </r>
  </si>
  <si>
    <t>тис. кВт/год</t>
  </si>
  <si>
    <t>Олександрівський НВК</t>
  </si>
  <si>
    <t>Водянський НВК</t>
  </si>
  <si>
    <t>Керуючий справами районної ради</t>
  </si>
  <si>
    <t>Ю.В.Борисенко</t>
  </si>
  <si>
    <t>Новов'язівська середня школа</t>
  </si>
  <si>
    <t>Загальноосвітні школи, всього:</t>
  </si>
  <si>
    <t>Відділ освіти, культури, молоді та спорту Юр’ївської райдержадміністрації</t>
  </si>
  <si>
    <t xml:space="preserve">    фінансуються з районного бюджету на  2019 рік</t>
  </si>
  <si>
    <t>Додаток № 10</t>
  </si>
  <si>
    <t>до рішення районної  ради</t>
  </si>
  <si>
    <t>Усього:</t>
  </si>
  <si>
    <t>Юр’ївська районна мистецька школа</t>
  </si>
  <si>
    <t>від 17.05.2019 № 292-34/VII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</si>
</sst>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"/>
    <numFmt numFmtId="196" formatCode="#,##0.000"/>
    <numFmt numFmtId="197" formatCode="#,##0.0000"/>
    <numFmt numFmtId="198" formatCode="#,##0.00000"/>
    <numFmt numFmtId="199" formatCode="0.0_ ;[Red]\-0.0\ "/>
  </numFmts>
  <fonts count="42">
    <font>
      <sz val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3" applyNumberFormat="0" applyFill="0" applyAlignment="0" applyProtection="0"/>
    <xf numFmtId="0" fontId="20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3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89" fontId="4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195" fontId="7" fillId="0" borderId="10" xfId="0" applyNumberFormat="1" applyFont="1" applyBorder="1" applyAlignment="1">
      <alignment/>
    </xf>
    <xf numFmtId="195" fontId="5" fillId="0" borderId="10" xfId="0" applyNumberFormat="1" applyFont="1" applyFill="1" applyBorder="1" applyAlignment="1">
      <alignment/>
    </xf>
    <xf numFmtId="195" fontId="7" fillId="0" borderId="10" xfId="0" applyNumberFormat="1" applyFont="1" applyFill="1" applyBorder="1" applyAlignment="1">
      <alignment/>
    </xf>
    <xf numFmtId="195" fontId="5" fillId="0" borderId="10" xfId="0" applyNumberFormat="1" applyFont="1" applyFill="1" applyBorder="1" applyAlignment="1">
      <alignment vertical="center"/>
    </xf>
    <xf numFmtId="189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95" fontId="13" fillId="0" borderId="10" xfId="0" applyNumberFormat="1" applyFont="1" applyFill="1" applyBorder="1" applyAlignment="1">
      <alignment vertical="center"/>
    </xf>
    <xf numFmtId="0" fontId="12" fillId="0" borderId="0" xfId="0" applyFont="1" applyBorder="1" applyAlignment="1">
      <alignment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89" fontId="12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3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95" fontId="5" fillId="30" borderId="10" xfId="0" applyNumberFormat="1" applyFont="1" applyFill="1" applyBorder="1" applyAlignment="1">
      <alignment/>
    </xf>
    <xf numFmtId="19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95" fontId="7" fillId="30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195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top" wrapText="1"/>
    </xf>
    <xf numFmtId="195" fontId="5" fillId="30" borderId="10" xfId="0" applyNumberFormat="1" applyFont="1" applyFill="1" applyBorder="1" applyAlignment="1">
      <alignment vertical="center"/>
    </xf>
    <xf numFmtId="195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195" fontId="10" fillId="0" borderId="10" xfId="0" applyNumberFormat="1" applyFont="1" applyBorder="1" applyAlignment="1">
      <alignment/>
    </xf>
    <xf numFmtId="195" fontId="13" fillId="30" borderId="10" xfId="0" applyNumberFormat="1" applyFont="1" applyFill="1" applyBorder="1" applyAlignment="1">
      <alignment vertical="center"/>
    </xf>
    <xf numFmtId="195" fontId="13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vertical="center"/>
    </xf>
    <xf numFmtId="189" fontId="12" fillId="0" borderId="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/>
    </xf>
    <xf numFmtId="195" fontId="7" fillId="0" borderId="10" xfId="0" applyNumberFormat="1" applyFont="1" applyFill="1" applyBorder="1" applyAlignment="1">
      <alignment horizontal="right" vertical="center" indent="1"/>
    </xf>
    <xf numFmtId="195" fontId="7" fillId="0" borderId="10" xfId="0" applyNumberFormat="1" applyFont="1" applyBorder="1" applyAlignment="1">
      <alignment horizontal="right" inden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95" fontId="7" fillId="30" borderId="10" xfId="0" applyNumberFormat="1" applyFont="1" applyFill="1" applyBorder="1" applyAlignment="1">
      <alignment vertical="center"/>
    </xf>
    <xf numFmtId="195" fontId="10" fillId="3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195" fontId="7" fillId="0" borderId="10" xfId="0" applyNumberFormat="1" applyFont="1" applyFill="1" applyBorder="1" applyAlignment="1">
      <alignment vertical="center"/>
    </xf>
    <xf numFmtId="195" fontId="7" fillId="0" borderId="10" xfId="0" applyNumberFormat="1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view="pageBreakPreview" zoomScaleNormal="75" zoomScaleSheetLayoutView="100" zoomScalePageLayoutView="0" workbookViewId="0" topLeftCell="A10">
      <pane xSplit="1" ySplit="4" topLeftCell="E23" activePane="bottomRight" state="frozen"/>
      <selection pane="topLeft" activeCell="A10" sqref="A10"/>
      <selection pane="topRight" activeCell="B10" sqref="B10"/>
      <selection pane="bottomLeft" activeCell="A14" sqref="A14"/>
      <selection pane="bottomRight" activeCell="A28" sqref="A28:N28"/>
    </sheetView>
  </sheetViews>
  <sheetFormatPr defaultColWidth="9.00390625" defaultRowHeight="12.75"/>
  <cols>
    <col min="1" max="1" width="51.875" style="1" customWidth="1"/>
    <col min="2" max="2" width="11.25390625" style="1" customWidth="1"/>
    <col min="3" max="3" width="8.75390625" style="12" customWidth="1"/>
    <col min="4" max="4" width="10.375" style="12" customWidth="1"/>
    <col min="5" max="5" width="12.25390625" style="1" customWidth="1"/>
    <col min="6" max="6" width="10.125" style="1" customWidth="1"/>
    <col min="7" max="7" width="9.625" style="1" customWidth="1"/>
    <col min="8" max="9" width="10.375" style="1" customWidth="1"/>
    <col min="10" max="10" width="12.00390625" style="1" customWidth="1"/>
    <col min="11" max="11" width="9.625" style="1" customWidth="1"/>
    <col min="12" max="13" width="10.875" style="1" customWidth="1"/>
    <col min="14" max="16384" width="9.125" style="1" customWidth="1"/>
  </cols>
  <sheetData>
    <row r="1" ht="12.75">
      <c r="K1" s="1" t="s">
        <v>32</v>
      </c>
    </row>
    <row r="2" ht="12.75">
      <c r="K2" s="1" t="s">
        <v>33</v>
      </c>
    </row>
    <row r="3" spans="10:11" ht="12.75">
      <c r="J3" s="5"/>
      <c r="K3" s="5" t="s">
        <v>36</v>
      </c>
    </row>
    <row r="5" spans="3:4" s="2" customFormat="1" ht="14.25">
      <c r="C5" s="13"/>
      <c r="D5" s="13"/>
    </row>
    <row r="6" spans="1:13" s="2" customFormat="1" ht="18.75">
      <c r="A6" s="56" t="s">
        <v>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s="2" customFormat="1" ht="18.75">
      <c r="A7" s="56" t="s">
        <v>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s="2" customFormat="1" ht="18.75">
      <c r="A8" s="56" t="s">
        <v>31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11" spans="1:14" s="46" customFormat="1" ht="37.5" customHeight="1">
      <c r="A11" s="58" t="s">
        <v>7</v>
      </c>
      <c r="B11" s="57" t="s">
        <v>9</v>
      </c>
      <c r="C11" s="57"/>
      <c r="D11" s="57"/>
      <c r="E11" s="57"/>
      <c r="F11" s="57"/>
      <c r="G11" s="55" t="s">
        <v>10</v>
      </c>
      <c r="H11" s="55"/>
      <c r="I11" s="55"/>
      <c r="J11" s="55" t="s">
        <v>11</v>
      </c>
      <c r="K11" s="55"/>
      <c r="L11" s="55"/>
      <c r="M11" s="55"/>
      <c r="N11" s="55"/>
    </row>
    <row r="12" spans="1:14" s="47" customFormat="1" ht="94.5" customHeight="1">
      <c r="A12" s="58"/>
      <c r="B12" s="20" t="s">
        <v>2</v>
      </c>
      <c r="C12" s="21" t="s">
        <v>3</v>
      </c>
      <c r="D12" s="21" t="s">
        <v>4</v>
      </c>
      <c r="E12" s="21" t="s">
        <v>5</v>
      </c>
      <c r="F12" s="21" t="s">
        <v>16</v>
      </c>
      <c r="G12" s="21" t="s">
        <v>3</v>
      </c>
      <c r="H12" s="22" t="s">
        <v>4</v>
      </c>
      <c r="I12" s="21" t="s">
        <v>5</v>
      </c>
      <c r="J12" s="20" t="s">
        <v>2</v>
      </c>
      <c r="K12" s="21" t="s">
        <v>3</v>
      </c>
      <c r="L12" s="21" t="s">
        <v>4</v>
      </c>
      <c r="M12" s="21" t="s">
        <v>5</v>
      </c>
      <c r="N12" s="21" t="s">
        <v>16</v>
      </c>
    </row>
    <row r="13" spans="1:14" s="48" customFormat="1" ht="48.75" customHeight="1">
      <c r="A13" s="58"/>
      <c r="B13" s="23" t="s">
        <v>19</v>
      </c>
      <c r="C13" s="19" t="s">
        <v>22</v>
      </c>
      <c r="D13" s="19" t="s">
        <v>23</v>
      </c>
      <c r="E13" s="19" t="s">
        <v>20</v>
      </c>
      <c r="F13" s="23" t="s">
        <v>21</v>
      </c>
      <c r="G13" s="19" t="s">
        <v>20</v>
      </c>
      <c r="H13" s="23" t="s">
        <v>6</v>
      </c>
      <c r="I13" s="19" t="s">
        <v>20</v>
      </c>
      <c r="J13" s="23" t="s">
        <v>19</v>
      </c>
      <c r="K13" s="19" t="s">
        <v>22</v>
      </c>
      <c r="L13" s="19" t="s">
        <v>23</v>
      </c>
      <c r="M13" s="19" t="s">
        <v>20</v>
      </c>
      <c r="N13" s="23" t="s">
        <v>21</v>
      </c>
    </row>
    <row r="14" spans="1:14" s="3" customFormat="1" ht="27" customHeight="1">
      <c r="A14" s="24" t="s">
        <v>30</v>
      </c>
      <c r="B14" s="25">
        <f aca="true" t="shared" si="0" ref="B14:N14">B15+B22</f>
        <v>0</v>
      </c>
      <c r="C14" s="25">
        <f t="shared" si="0"/>
        <v>382</v>
      </c>
      <c r="D14" s="7">
        <f t="shared" si="0"/>
        <v>109.14000000000001</v>
      </c>
      <c r="E14" s="7">
        <f t="shared" si="0"/>
        <v>219.836</v>
      </c>
      <c r="F14" s="25">
        <f t="shared" si="0"/>
        <v>0</v>
      </c>
      <c r="G14" s="25">
        <f t="shared" si="0"/>
        <v>0</v>
      </c>
      <c r="H14" s="25">
        <f t="shared" si="0"/>
        <v>4.752</v>
      </c>
      <c r="I14" s="25">
        <f t="shared" si="0"/>
        <v>2.129</v>
      </c>
      <c r="J14" s="25">
        <f t="shared" si="0"/>
        <v>0</v>
      </c>
      <c r="K14" s="25">
        <f t="shared" si="0"/>
        <v>0</v>
      </c>
      <c r="L14" s="25">
        <f t="shared" si="0"/>
        <v>113.89200000000001</v>
      </c>
      <c r="M14" s="25">
        <f t="shared" si="0"/>
        <v>221.936</v>
      </c>
      <c r="N14" s="25">
        <f t="shared" si="0"/>
        <v>0</v>
      </c>
    </row>
    <row r="15" spans="1:14" s="3" customFormat="1" ht="15">
      <c r="A15" s="27" t="s">
        <v>29</v>
      </c>
      <c r="B15" s="8">
        <f>SUM(B17:B21)</f>
        <v>0</v>
      </c>
      <c r="C15" s="8">
        <f>C17+C18+C19+C20+C21</f>
        <v>382</v>
      </c>
      <c r="D15" s="50">
        <f>D17+D18+D19+D20+D21</f>
        <v>109.14000000000001</v>
      </c>
      <c r="E15" s="50">
        <f>E17+E18+E19+E20+E21</f>
        <v>219.836</v>
      </c>
      <c r="F15" s="8"/>
      <c r="G15" s="8"/>
      <c r="H15" s="8"/>
      <c r="I15" s="6"/>
      <c r="J15" s="28"/>
      <c r="K15" s="8"/>
      <c r="L15" s="8">
        <f>D15</f>
        <v>109.14000000000001</v>
      </c>
      <c r="M15" s="8">
        <f>E15</f>
        <v>219.836</v>
      </c>
      <c r="N15" s="6"/>
    </row>
    <row r="16" spans="1:14" s="3" customFormat="1" ht="15">
      <c r="A16" s="29" t="s">
        <v>15</v>
      </c>
      <c r="B16" s="8"/>
      <c r="C16" s="8"/>
      <c r="D16" s="50"/>
      <c r="E16" s="52"/>
      <c r="F16" s="8"/>
      <c r="G16" s="8"/>
      <c r="H16" s="8"/>
      <c r="I16" s="6"/>
      <c r="J16" s="28"/>
      <c r="K16" s="8"/>
      <c r="L16" s="8"/>
      <c r="M16" s="8"/>
      <c r="N16" s="6"/>
    </row>
    <row r="17" spans="1:14" s="3" customFormat="1" ht="15">
      <c r="A17" s="30" t="s">
        <v>13</v>
      </c>
      <c r="B17" s="8"/>
      <c r="C17" s="8"/>
      <c r="D17" s="50">
        <v>19.742</v>
      </c>
      <c r="E17" s="50">
        <v>49.366</v>
      </c>
      <c r="F17" s="8"/>
      <c r="G17" s="8"/>
      <c r="H17" s="8"/>
      <c r="I17" s="6"/>
      <c r="J17" s="28"/>
      <c r="K17" s="8"/>
      <c r="L17" s="8">
        <f aca="true" t="shared" si="1" ref="L17:M19">D17</f>
        <v>19.742</v>
      </c>
      <c r="M17" s="8">
        <f t="shared" si="1"/>
        <v>49.366</v>
      </c>
      <c r="N17" s="6"/>
    </row>
    <row r="18" spans="1:14" s="3" customFormat="1" ht="15">
      <c r="A18" s="30" t="s">
        <v>28</v>
      </c>
      <c r="B18" s="8"/>
      <c r="C18" s="8"/>
      <c r="D18" s="50">
        <v>32.902</v>
      </c>
      <c r="E18" s="50">
        <v>64.474</v>
      </c>
      <c r="F18" s="8"/>
      <c r="G18" s="8"/>
      <c r="H18" s="8"/>
      <c r="I18" s="6"/>
      <c r="J18" s="28"/>
      <c r="K18" s="8"/>
      <c r="L18" s="8">
        <f t="shared" si="1"/>
        <v>32.902</v>
      </c>
      <c r="M18" s="8">
        <f t="shared" si="1"/>
        <v>64.474</v>
      </c>
      <c r="N18" s="6"/>
    </row>
    <row r="19" spans="1:14" s="3" customFormat="1" ht="15">
      <c r="A19" s="30" t="s">
        <v>25</v>
      </c>
      <c r="B19" s="8"/>
      <c r="C19" s="8"/>
      <c r="D19" s="50"/>
      <c r="E19" s="50"/>
      <c r="F19" s="8"/>
      <c r="G19" s="8"/>
      <c r="H19" s="8"/>
      <c r="I19" s="6"/>
      <c r="J19" s="28"/>
      <c r="K19" s="8"/>
      <c r="L19" s="8">
        <f t="shared" si="1"/>
        <v>0</v>
      </c>
      <c r="M19" s="8">
        <f t="shared" si="1"/>
        <v>0</v>
      </c>
      <c r="N19" s="6"/>
    </row>
    <row r="20" spans="1:14" s="3" customFormat="1" ht="15">
      <c r="A20" s="30" t="s">
        <v>24</v>
      </c>
      <c r="B20" s="8"/>
      <c r="C20" s="8"/>
      <c r="D20" s="51">
        <v>30.825</v>
      </c>
      <c r="E20" s="50">
        <v>46.326</v>
      </c>
      <c r="F20" s="8"/>
      <c r="G20" s="8"/>
      <c r="H20" s="8"/>
      <c r="I20" s="6"/>
      <c r="J20" s="28"/>
      <c r="K20" s="8"/>
      <c r="L20" s="8">
        <f aca="true" t="shared" si="2" ref="L20:M27">D20</f>
        <v>30.825</v>
      </c>
      <c r="M20" s="8">
        <f t="shared" si="2"/>
        <v>46.326</v>
      </c>
      <c r="N20" s="6"/>
    </row>
    <row r="21" spans="1:14" s="3" customFormat="1" ht="15">
      <c r="A21" s="30" t="s">
        <v>14</v>
      </c>
      <c r="B21" s="8"/>
      <c r="C21" s="8">
        <v>382</v>
      </c>
      <c r="D21" s="50">
        <v>25.671</v>
      </c>
      <c r="E21" s="50">
        <v>59.67</v>
      </c>
      <c r="F21" s="8"/>
      <c r="G21" s="8"/>
      <c r="H21" s="8"/>
      <c r="I21" s="6"/>
      <c r="J21" s="28"/>
      <c r="K21" s="8"/>
      <c r="L21" s="8">
        <f t="shared" si="2"/>
        <v>25.671</v>
      </c>
      <c r="M21" s="8">
        <f t="shared" si="2"/>
        <v>59.67</v>
      </c>
      <c r="N21" s="6"/>
    </row>
    <row r="22" spans="1:14" s="3" customFormat="1" ht="15">
      <c r="A22" s="59" t="s">
        <v>35</v>
      </c>
      <c r="B22" s="60"/>
      <c r="C22" s="61"/>
      <c r="D22" s="62"/>
      <c r="E22" s="62"/>
      <c r="F22" s="60"/>
      <c r="G22" s="63"/>
      <c r="H22" s="53">
        <v>4.752</v>
      </c>
      <c r="I22" s="54">
        <v>2.129</v>
      </c>
      <c r="J22" s="60"/>
      <c r="K22" s="63"/>
      <c r="L22" s="63">
        <v>4.752</v>
      </c>
      <c r="M22" s="8">
        <v>2.1</v>
      </c>
      <c r="N22" s="64"/>
    </row>
    <row r="23" spans="1:14" s="3" customFormat="1" ht="15">
      <c r="A23" s="31" t="s">
        <v>17</v>
      </c>
      <c r="B23" s="7">
        <v>166.9</v>
      </c>
      <c r="C23" s="32">
        <v>110.45</v>
      </c>
      <c r="D23" s="42">
        <v>2.28</v>
      </c>
      <c r="E23" s="42"/>
      <c r="F23" s="7"/>
      <c r="G23" s="7"/>
      <c r="H23" s="7"/>
      <c r="I23" s="6"/>
      <c r="J23" s="25">
        <f>B23</f>
        <v>166.9</v>
      </c>
      <c r="K23" s="7">
        <f>C23</f>
        <v>110.45</v>
      </c>
      <c r="L23" s="7">
        <f>D23</f>
        <v>2.28</v>
      </c>
      <c r="M23" s="8">
        <f t="shared" si="2"/>
        <v>0</v>
      </c>
      <c r="N23" s="26"/>
    </row>
    <row r="24" spans="1:14" s="3" customFormat="1" ht="47.25" customHeight="1">
      <c r="A24" s="33" t="s">
        <v>12</v>
      </c>
      <c r="B24" s="32">
        <v>39</v>
      </c>
      <c r="C24" s="9"/>
      <c r="D24" s="43">
        <v>1.13</v>
      </c>
      <c r="E24" s="43"/>
      <c r="F24" s="9"/>
      <c r="G24" s="9"/>
      <c r="H24" s="9"/>
      <c r="I24" s="6"/>
      <c r="J24" s="34">
        <f>B24</f>
        <v>39</v>
      </c>
      <c r="K24" s="9"/>
      <c r="L24" s="9">
        <f>D24</f>
        <v>1.13</v>
      </c>
      <c r="M24" s="8">
        <f t="shared" si="2"/>
        <v>0</v>
      </c>
      <c r="N24" s="35"/>
    </row>
    <row r="25" spans="1:14" s="3" customFormat="1" ht="17.25" customHeight="1">
      <c r="A25" s="36" t="s">
        <v>8</v>
      </c>
      <c r="B25" s="9">
        <v>34.6</v>
      </c>
      <c r="C25" s="9"/>
      <c r="D25" s="43">
        <v>1.15</v>
      </c>
      <c r="E25" s="43"/>
      <c r="F25" s="9"/>
      <c r="G25" s="9"/>
      <c r="H25" s="9"/>
      <c r="I25" s="6"/>
      <c r="J25" s="34">
        <f>B25</f>
        <v>34.6</v>
      </c>
      <c r="K25" s="9"/>
      <c r="L25" s="9">
        <f>D25</f>
        <v>1.15</v>
      </c>
      <c r="M25" s="8">
        <f t="shared" si="2"/>
        <v>0</v>
      </c>
      <c r="N25" s="35"/>
    </row>
    <row r="26" spans="1:14" s="15" customFormat="1" ht="20.25" customHeight="1">
      <c r="A26" s="37"/>
      <c r="B26" s="14"/>
      <c r="C26" s="14"/>
      <c r="D26" s="45"/>
      <c r="E26" s="43"/>
      <c r="F26" s="14"/>
      <c r="G26" s="14"/>
      <c r="H26" s="14"/>
      <c r="I26" s="38"/>
      <c r="J26" s="39"/>
      <c r="K26" s="14"/>
      <c r="L26" s="9">
        <f>D26</f>
        <v>0</v>
      </c>
      <c r="M26" s="8">
        <f t="shared" si="2"/>
        <v>0</v>
      </c>
      <c r="N26" s="40"/>
    </row>
    <row r="27" spans="1:14" s="3" customFormat="1" ht="33" customHeight="1">
      <c r="A27" s="36" t="s">
        <v>18</v>
      </c>
      <c r="B27" s="34"/>
      <c r="C27" s="39"/>
      <c r="D27" s="43"/>
      <c r="E27" s="43"/>
      <c r="F27" s="34"/>
      <c r="G27" s="9"/>
      <c r="H27" s="9"/>
      <c r="I27" s="6"/>
      <c r="J27" s="34"/>
      <c r="K27" s="9"/>
      <c r="L27" s="9">
        <f>D27</f>
        <v>0</v>
      </c>
      <c r="M27" s="8">
        <f t="shared" si="2"/>
        <v>0</v>
      </c>
      <c r="N27" s="35"/>
    </row>
    <row r="28" spans="1:14" s="3" customFormat="1" ht="17.25" customHeight="1">
      <c r="A28" s="36"/>
      <c r="B28" s="34"/>
      <c r="C28" s="39"/>
      <c r="D28" s="43"/>
      <c r="E28" s="43"/>
      <c r="F28" s="34"/>
      <c r="G28" s="9"/>
      <c r="H28" s="53"/>
      <c r="I28" s="54"/>
      <c r="J28" s="34"/>
      <c r="K28" s="9"/>
      <c r="L28" s="9"/>
      <c r="M28" s="8"/>
      <c r="N28" s="35"/>
    </row>
    <row r="29" spans="1:14" s="49" customFormat="1" ht="39" customHeight="1">
      <c r="A29" s="41" t="s">
        <v>34</v>
      </c>
      <c r="B29" s="34">
        <f>B14+B23+B24+B25+B26+B27+B28</f>
        <v>240.5</v>
      </c>
      <c r="C29" s="34">
        <f aca="true" t="shared" si="3" ref="C29:N29">C14+C23+C24+C25+C26+C27+C28</f>
        <v>492.45</v>
      </c>
      <c r="D29" s="34">
        <f t="shared" si="3"/>
        <v>113.70000000000002</v>
      </c>
      <c r="E29" s="34">
        <f t="shared" si="3"/>
        <v>219.836</v>
      </c>
      <c r="F29" s="34">
        <f t="shared" si="3"/>
        <v>0</v>
      </c>
      <c r="G29" s="34">
        <f t="shared" si="3"/>
        <v>0</v>
      </c>
      <c r="H29" s="34">
        <f t="shared" si="3"/>
        <v>4.752</v>
      </c>
      <c r="I29" s="34">
        <f t="shared" si="3"/>
        <v>2.129</v>
      </c>
      <c r="J29" s="34">
        <f t="shared" si="3"/>
        <v>240.5</v>
      </c>
      <c r="K29" s="34">
        <f t="shared" si="3"/>
        <v>110.45</v>
      </c>
      <c r="L29" s="34">
        <f t="shared" si="3"/>
        <v>118.45200000000001</v>
      </c>
      <c r="M29" s="34">
        <f t="shared" si="3"/>
        <v>221.936</v>
      </c>
      <c r="N29" s="34">
        <f t="shared" si="3"/>
        <v>0</v>
      </c>
    </row>
    <row r="30" spans="1:12" ht="12.75">
      <c r="A30" s="3"/>
      <c r="B30" s="3"/>
      <c r="C30" s="15"/>
      <c r="D30" s="18"/>
      <c r="E30" s="44"/>
      <c r="F30" s="4"/>
      <c r="G30" s="4"/>
      <c r="H30" s="4"/>
      <c r="L30" s="10"/>
    </row>
    <row r="31" ht="32.25" customHeight="1">
      <c r="L31" s="11"/>
    </row>
    <row r="32" spans="2:13" ht="15.75">
      <c r="B32" s="11" t="s">
        <v>26</v>
      </c>
      <c r="C32" s="16"/>
      <c r="D32" s="17"/>
      <c r="E32" s="11"/>
      <c r="F32" s="11"/>
      <c r="M32" s="11" t="s">
        <v>27</v>
      </c>
    </row>
  </sheetData>
  <sheetProtection/>
  <mergeCells count="7">
    <mergeCell ref="G11:I11"/>
    <mergeCell ref="A6:M6"/>
    <mergeCell ref="A7:M7"/>
    <mergeCell ref="A8:M8"/>
    <mergeCell ref="B11:F11"/>
    <mergeCell ref="A11:A13"/>
    <mergeCell ref="J11:N11"/>
  </mergeCells>
  <printOptions/>
  <pageMargins left="0.74" right="0.14" top="0.49" bottom="0.43" header="0.31496062992125984" footer="0.31496062992125984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Т.П.</dc:creator>
  <cp:keywords/>
  <dc:description/>
  <cp:lastModifiedBy>User</cp:lastModifiedBy>
  <cp:lastPrinted>2019-05-27T10:22:16Z</cp:lastPrinted>
  <dcterms:created xsi:type="dcterms:W3CDTF">2002-01-28T06:45:37Z</dcterms:created>
  <dcterms:modified xsi:type="dcterms:W3CDTF">2019-05-27T10:22:20Z</dcterms:modified>
  <cp:category/>
  <cp:version/>
  <cp:contentType/>
  <cp:contentStatus/>
</cp:coreProperties>
</file>