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4" windowWidth="8916" windowHeight="9096" activeTab="0"/>
  </bookViews>
  <sheets>
    <sheet name="Районний бюджет" sheetId="1" r:id="rId1"/>
  </sheets>
  <definedNames>
    <definedName name="_xlnm.Print_Titles" localSheetId="0">'Районний бюджет'!$10:$11</definedName>
    <definedName name="_xlnm.Print_Area" localSheetId="0">'Районний бюджет'!$A$1:$G$97</definedName>
  </definedNames>
  <calcPr fullCalcOnLoad="1"/>
</workbook>
</file>

<file path=xl/sharedStrings.xml><?xml version="1.0" encoding="utf-8"?>
<sst xmlns="http://schemas.openxmlformats.org/spreadsheetml/2006/main" count="130" uniqueCount="114">
  <si>
    <t>Державне управління</t>
  </si>
  <si>
    <t>Освіта</t>
  </si>
  <si>
    <t>Соціальний захист та соціальне забезпечення</t>
  </si>
  <si>
    <t>тис.грн.</t>
  </si>
  <si>
    <t>Затверджені показники місцевих рад на 2011 рік</t>
  </si>
  <si>
    <t>Уточнені затверджені показники місцевих рад на 2011 рік</t>
  </si>
  <si>
    <t>Додаток 2</t>
  </si>
  <si>
    <t>до рішення районної ради</t>
  </si>
  <si>
    <t xml:space="preserve">ЗВІТ  </t>
  </si>
  <si>
    <t>найменування галузі (функції видатків)</t>
  </si>
  <si>
    <t>Керуючий справами районної ради</t>
  </si>
  <si>
    <t>Ю.В.Борисенко</t>
  </si>
  <si>
    <t>0100</t>
  </si>
  <si>
    <t>1000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</si>
  <si>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</si>
  <si>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</si>
  <si>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</si>
  <si>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</si>
  <si>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</si>
  <si>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</si>
  <si>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</si>
  <si>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</si>
  <si>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</si>
  <si>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</si>
  <si>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</si>
  <si>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</si>
  <si>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</si>
  <si>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</si>
  <si>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</si>
  <si>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</si>
  <si>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</si>
  <si>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</si>
  <si>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</si>
  <si>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</si>
  <si>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</si>
  <si>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</si>
  <si>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</si>
  <si>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</si>
  <si>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</si>
  <si>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</si>
  <si>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</si>
  <si>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</si>
  <si>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</si>
  <si>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</si>
  <si>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</si>
  <si>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</si>
  <si>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</si>
  <si>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</si>
  <si>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</si>
  <si>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</si>
  <si>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малозабезпеченим сім`ям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</si>
  <si>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</si>
  <si>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</si>
  <si>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</si>
  <si>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</si>
  <si>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</si>
  <si>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</si>
  <si>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</si>
  <si>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</si>
  <si>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</si>
  <si>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</si>
  <si>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</si>
  <si>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</si>
  <si>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</si>
  <si>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</si>
  <si>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</si>
  <si>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</si>
  <si>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</si>
  <si>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</si>
  <si>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</si>
  <si>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</si>
  <si>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</si>
  <si>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Інші видатки на соціальний захист ветеранів війни та праці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</si>
  <si>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</si>
  <si>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</si>
  <si>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3242</t>
  </si>
  <si>
    <t>Інші заходи у сфері соціального захисту і соціального забезпечення</t>
  </si>
  <si>
    <t>7000</t>
  </si>
  <si>
    <t>Економічна діяльність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</si>
  <si>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</si>
  <si>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</si>
  <si>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</si>
  <si>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</si>
  <si>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</si>
  <si>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</si>
  <si>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9000</t>
  </si>
  <si>
    <t>Міжбюджетні трансферти</t>
  </si>
  <si>
    <t>9150</t>
  </si>
  <si>
    <t>Інші дотації з місцевого бюджету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</si>
  <si>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</si>
  <si>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</si>
  <si>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</si>
  <si>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</si>
  <si>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</si>
  <si>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</si>
  <si>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</si>
  <si>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</si>
  <si>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</si>
  <si>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</si>
  <si>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</si>
  <si>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7321</t>
  </si>
  <si>
    <t>Будівництво освітніх установ та закладів</t>
  </si>
  <si>
    <t>Надання допомоги у зв’язку з вагітністю і пологами</t>
  </si>
  <si>
    <t>УСЬОГО ПО ЗАГАЛЬНОМУ  ФОНДУ</t>
  </si>
  <si>
    <t>УСЬОГО ПО СПЕЦІАЛЬНОМУ ФОНДУ</t>
  </si>
  <si>
    <t xml:space="preserve">Р А З О М     В И Д А Т К І В </t>
  </si>
  <si>
    <t>УСЬОГО ПО ЗАГАЛЬНОМУ  ФОНДУ БЕЗ УРАХУВАННЯ ТРАНСФЕРТІВ</t>
  </si>
  <si>
    <t>Разом по установам соціально-культурної сфери та соціального  захисту  населення</t>
  </si>
  <si>
    <t>КПКВ</t>
  </si>
  <si>
    <t xml:space="preserve">Надання допомоги на дітей, які виховуються у баготодітних сім’ях </t>
  </si>
  <si>
    <t>ПРО  ВИКОНАННЯ  ВИДАТКІВ  РАЙОННОГО  БЮДЖЕТУ  ЮР’ЇВСЬКОГО   РАЙОНУ  ЗА  І півріччя 2019 РІК</t>
  </si>
  <si>
    <t>Уточнені затверджені показники місцевих рад за 2019 рік</t>
  </si>
  <si>
    <t>Виконання                І півріччя               за  2019 року</t>
  </si>
  <si>
    <t>від  19.09.2019 року №304-35/VIІ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</si>
</sst>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#,##0.00000000000"/>
    <numFmt numFmtId="202" formatCode="#,##0.000000000000"/>
    <numFmt numFmtId="203" formatCode="#0.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92" fontId="4" fillId="0" borderId="0" xfId="0" applyNumberFormat="1" applyFont="1" applyFill="1" applyBorder="1" applyAlignment="1">
      <alignment wrapText="1"/>
    </xf>
    <xf numFmtId="192" fontId="4" fillId="0" borderId="0" xfId="0" applyNumberFormat="1" applyFont="1" applyFill="1" applyBorder="1" applyAlignment="1">
      <alignment horizontal="right" wrapText="1"/>
    </xf>
    <xf numFmtId="192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2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192" fontId="4" fillId="0" borderId="0" xfId="0" applyNumberFormat="1" applyFont="1" applyAlignment="1">
      <alignment vertical="center" wrapText="1"/>
    </xf>
    <xf numFmtId="198" fontId="4" fillId="0" borderId="0" xfId="0" applyNumberFormat="1" applyFont="1" applyAlignment="1">
      <alignment wrapText="1"/>
    </xf>
    <xf numFmtId="192" fontId="3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 quotePrefix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 quotePrefix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 quotePrefix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192" fontId="9" fillId="0" borderId="10" xfId="0" applyNumberFormat="1" applyFont="1" applyFill="1" applyBorder="1" applyAlignment="1">
      <alignment wrapText="1"/>
    </xf>
    <xf numFmtId="192" fontId="9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 quotePrefix="1">
      <alignment vertical="center" wrapText="1"/>
    </xf>
    <xf numFmtId="0" fontId="8" fillId="0" borderId="10" xfId="0" applyFont="1" applyFill="1" applyBorder="1" applyAlignment="1">
      <alignment vertical="center" wrapText="1"/>
    </xf>
    <xf numFmtId="192" fontId="8" fillId="0" borderId="10" xfId="0" applyNumberFormat="1" applyFont="1" applyFill="1" applyBorder="1" applyAlignment="1">
      <alignment vertical="center" wrapText="1"/>
    </xf>
    <xf numFmtId="192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 quotePrefix="1">
      <alignment horizontal="left" vertical="center" wrapText="1"/>
    </xf>
    <xf numFmtId="192" fontId="8" fillId="0" borderId="11" xfId="0" applyNumberFormat="1" applyFont="1" applyFill="1" applyBorder="1" applyAlignment="1">
      <alignment wrapText="1"/>
    </xf>
    <xf numFmtId="192" fontId="9" fillId="0" borderId="12" xfId="0" applyNumberFormat="1" applyFont="1" applyFill="1" applyBorder="1" applyAlignment="1">
      <alignment vertical="center" wrapText="1"/>
    </xf>
    <xf numFmtId="192" fontId="9" fillId="0" borderId="0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 quotePrefix="1">
      <alignment vertical="center" wrapText="1"/>
    </xf>
    <xf numFmtId="0" fontId="8" fillId="0" borderId="11" xfId="0" applyFont="1" applyFill="1" applyBorder="1" applyAlignment="1">
      <alignment vertical="center" wrapText="1"/>
    </xf>
    <xf numFmtId="192" fontId="8" fillId="0" borderId="11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1"/>
  <sheetViews>
    <sheetView tabSelected="1" view="pageBreakPreview" zoomScale="75" zoomScaleNormal="75" zoomScaleSheetLayoutView="75" zoomScalePageLayoutView="0" workbookViewId="0" topLeftCell="A1">
      <pane xSplit="4" ySplit="11" topLeftCell="E4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3" sqref="E3:F3"/>
    </sheetView>
  </sheetViews>
  <sheetFormatPr defaultColWidth="9.00390625" defaultRowHeight="12.75"/>
  <cols>
    <col min="1" max="1" width="18.625" style="1" customWidth="1"/>
    <col min="2" max="2" width="92.00390625" style="1" customWidth="1"/>
    <col min="3" max="3" width="16.50390625" style="1" hidden="1" customWidth="1"/>
    <col min="4" max="4" width="13.625" style="1" hidden="1" customWidth="1"/>
    <col min="5" max="5" width="23.875" style="1" customWidth="1"/>
    <col min="6" max="6" width="25.00390625" style="12" customWidth="1"/>
    <col min="7" max="7" width="15.625" style="1" customWidth="1"/>
    <col min="8" max="8" width="14.50390625" style="1" bestFit="1" customWidth="1"/>
    <col min="9" max="16384" width="9.125" style="1" customWidth="1"/>
  </cols>
  <sheetData>
    <row r="1" spans="1:6" ht="15">
      <c r="A1" s="8"/>
      <c r="B1" s="2"/>
      <c r="D1" s="2"/>
      <c r="E1" s="53" t="s">
        <v>6</v>
      </c>
      <c r="F1" s="53"/>
    </row>
    <row r="2" spans="1:6" ht="15.75" customHeight="1">
      <c r="A2" s="9"/>
      <c r="B2" s="10"/>
      <c r="D2" s="10"/>
      <c r="E2" s="56" t="s">
        <v>7</v>
      </c>
      <c r="F2" s="56"/>
    </row>
    <row r="3" spans="1:6" ht="15.75" customHeight="1">
      <c r="A3" s="2"/>
      <c r="B3" s="2"/>
      <c r="D3" s="2"/>
      <c r="E3" s="55" t="s">
        <v>113</v>
      </c>
      <c r="F3" s="55"/>
    </row>
    <row r="4" spans="1:6" ht="15">
      <c r="A4" s="2"/>
      <c r="B4" s="2"/>
      <c r="D4" s="2"/>
      <c r="E4" s="55"/>
      <c r="F4" s="55"/>
    </row>
    <row r="5" spans="1:6" ht="15">
      <c r="A5" s="2"/>
      <c r="B5" s="2"/>
      <c r="C5" s="2"/>
      <c r="D5" s="2"/>
      <c r="E5" s="2"/>
      <c r="F5" s="11"/>
    </row>
    <row r="6" spans="1:6" ht="20.25">
      <c r="A6" s="54" t="s">
        <v>8</v>
      </c>
      <c r="B6" s="54"/>
      <c r="C6" s="54"/>
      <c r="D6" s="54"/>
      <c r="E6" s="54"/>
      <c r="F6" s="54"/>
    </row>
    <row r="7" spans="1:6" ht="29.25" customHeight="1">
      <c r="A7" s="54" t="s">
        <v>110</v>
      </c>
      <c r="B7" s="54"/>
      <c r="C7" s="54"/>
      <c r="D7" s="54"/>
      <c r="E7" s="54"/>
      <c r="F7" s="54"/>
    </row>
    <row r="8" spans="1:6" ht="15">
      <c r="A8" s="2"/>
      <c r="B8" s="2"/>
      <c r="C8" s="2"/>
      <c r="D8" s="2"/>
      <c r="E8" s="2"/>
      <c r="F8" s="11"/>
    </row>
    <row r="9" ht="16.5">
      <c r="F9" s="49" t="s">
        <v>3</v>
      </c>
    </row>
    <row r="10" spans="1:6" s="3" customFormat="1" ht="64.5" customHeight="1">
      <c r="A10" s="50" t="s">
        <v>108</v>
      </c>
      <c r="B10" s="50" t="s">
        <v>9</v>
      </c>
      <c r="C10" s="52" t="s">
        <v>4</v>
      </c>
      <c r="D10" s="52" t="s">
        <v>5</v>
      </c>
      <c r="E10" s="50" t="s">
        <v>111</v>
      </c>
      <c r="F10" s="50" t="s">
        <v>112</v>
      </c>
    </row>
    <row r="11" spans="1:6" s="3" customFormat="1" ht="33.75" customHeight="1">
      <c r="A11" s="51"/>
      <c r="B11" s="51"/>
      <c r="C11" s="52"/>
      <c r="D11" s="52"/>
      <c r="E11" s="51"/>
      <c r="F11" s="51"/>
    </row>
    <row r="12" spans="1:8" s="3" customFormat="1" ht="26.25" customHeight="1">
      <c r="A12" s="33" t="s">
        <v>12</v>
      </c>
      <c r="B12" s="34" t="s">
        <v>0</v>
      </c>
      <c r="C12" s="35">
        <v>994.792</v>
      </c>
      <c r="D12" s="35">
        <v>1007.592</v>
      </c>
      <c r="E12" s="36">
        <f>E13+E14</f>
        <v>2274.6</v>
      </c>
      <c r="F12" s="36">
        <f>F13+F14</f>
        <v>1173.25044</v>
      </c>
      <c r="G12" s="13"/>
      <c r="H12" s="16"/>
    </row>
    <row r="13" spans="1:8" s="3" customFormat="1" ht="68.25" customHeight="1">
      <c r="A13" s="37" t="s">
        <v>14</v>
      </c>
      <c r="B13" s="38" t="s">
        <v>15</v>
      </c>
      <c r="C13" s="35">
        <v>13642.779</v>
      </c>
      <c r="D13" s="35">
        <v>13675.879</v>
      </c>
      <c r="E13" s="39">
        <v>2169.6</v>
      </c>
      <c r="F13" s="39">
        <v>1118.45923</v>
      </c>
      <c r="G13" s="13"/>
      <c r="H13" s="16"/>
    </row>
    <row r="14" spans="1:8" s="3" customFormat="1" ht="26.25" customHeight="1">
      <c r="A14" s="37" t="s">
        <v>16</v>
      </c>
      <c r="B14" s="38" t="s">
        <v>17</v>
      </c>
      <c r="C14" s="35">
        <v>6943.709</v>
      </c>
      <c r="D14" s="35">
        <v>6926.409</v>
      </c>
      <c r="E14" s="39">
        <v>105</v>
      </c>
      <c r="F14" s="39">
        <v>54.79121</v>
      </c>
      <c r="G14" s="13"/>
      <c r="H14" s="16"/>
    </row>
    <row r="15" spans="1:6" s="3" customFormat="1" ht="35.25" customHeight="1">
      <c r="A15" s="33" t="s">
        <v>13</v>
      </c>
      <c r="B15" s="34" t="s">
        <v>1</v>
      </c>
      <c r="C15" s="41">
        <f>1045+175+0.56+78+64+12.5+247+35+35.6+115+65</f>
        <v>1872.6599999999999</v>
      </c>
      <c r="D15" s="41">
        <f>941.013+175+0.56+82.055+66.127+12.5+275.774+35+32+131.185+65</f>
        <v>1816.214</v>
      </c>
      <c r="E15" s="36">
        <f>E16+E17+E18</f>
        <v>22005.82163</v>
      </c>
      <c r="F15" s="36">
        <f>F16+F17+F18</f>
        <v>12486.948419999999</v>
      </c>
    </row>
    <row r="16" spans="1:6" s="3" customFormat="1" ht="55.5" customHeight="1">
      <c r="A16" s="37" t="s">
        <v>18</v>
      </c>
      <c r="B16" s="38" t="s">
        <v>19</v>
      </c>
      <c r="C16" s="40">
        <f>118+1900+5773.4+850+950+90+89+120+890</f>
        <v>10780.4</v>
      </c>
      <c r="D16" s="40">
        <f>120.58+2206.092+5384.635+924.539+959.26+97.18+77.299+149.652+861.163</f>
        <v>10780.400000000003</v>
      </c>
      <c r="E16" s="39">
        <v>20808.21963</v>
      </c>
      <c r="F16" s="39">
        <v>11765.8915</v>
      </c>
    </row>
    <row r="17" spans="1:6" s="3" customFormat="1" ht="42" customHeight="1">
      <c r="A17" s="37" t="s">
        <v>20</v>
      </c>
      <c r="B17" s="38" t="s">
        <v>21</v>
      </c>
      <c r="C17" s="40">
        <f>240.2+130</f>
        <v>370.2</v>
      </c>
      <c r="D17" s="40">
        <f>293.046+130</f>
        <v>423.046</v>
      </c>
      <c r="E17" s="39">
        <v>331.7</v>
      </c>
      <c r="F17" s="39">
        <v>158.67434</v>
      </c>
    </row>
    <row r="18" spans="1:6" s="3" customFormat="1" ht="63" customHeight="1">
      <c r="A18" s="37" t="s">
        <v>22</v>
      </c>
      <c r="B18" s="38" t="s">
        <v>23</v>
      </c>
      <c r="C18" s="40"/>
      <c r="D18" s="40"/>
      <c r="E18" s="39">
        <v>865.902</v>
      </c>
      <c r="F18" s="39">
        <v>562.38258</v>
      </c>
    </row>
    <row r="19" spans="1:8" s="3" customFormat="1" ht="33.75" customHeight="1">
      <c r="A19" s="33" t="s">
        <v>24</v>
      </c>
      <c r="B19" s="34" t="s">
        <v>2</v>
      </c>
      <c r="C19" s="40"/>
      <c r="D19" s="40"/>
      <c r="E19" s="36">
        <f>E20+E21+E22+E23+E24+E26+E27+E28+E29+E30+E31+E32+E33+E34+E35+E36+E37+E39+E41+E42+E43+E44+E45+E46+E47+E48+E40</f>
        <v>31665.138999999992</v>
      </c>
      <c r="F19" s="36">
        <f>F20+F21+F22+F23+F24+F26+F27+F28+F29+F30+F31+F32+F33+F34+F35+F36+F37+F39+F41+F42+F43+F44+F45+F46+F47+F48+F40</f>
        <v>17089.576679999995</v>
      </c>
      <c r="G19" s="27"/>
      <c r="H19" s="27"/>
    </row>
    <row r="20" spans="1:6" s="3" customFormat="1" ht="54.75" customHeight="1">
      <c r="A20" s="37" t="s">
        <v>25</v>
      </c>
      <c r="B20" s="38" t="s">
        <v>26</v>
      </c>
      <c r="C20" s="40"/>
      <c r="D20" s="40"/>
      <c r="E20" s="39">
        <v>1493.92086</v>
      </c>
      <c r="F20" s="39">
        <v>1190.34628</v>
      </c>
    </row>
    <row r="21" spans="1:6" s="3" customFormat="1" ht="36.75" customHeight="1">
      <c r="A21" s="37" t="s">
        <v>27</v>
      </c>
      <c r="B21" s="38" t="s">
        <v>28</v>
      </c>
      <c r="C21" s="40"/>
      <c r="D21" s="40"/>
      <c r="E21" s="39">
        <v>5572.07914</v>
      </c>
      <c r="F21" s="39">
        <v>5022.82772</v>
      </c>
    </row>
    <row r="22" spans="1:6" s="3" customFormat="1" ht="49.5" customHeight="1">
      <c r="A22" s="37" t="s">
        <v>29</v>
      </c>
      <c r="B22" s="38" t="s">
        <v>30</v>
      </c>
      <c r="C22" s="40"/>
      <c r="D22" s="40"/>
      <c r="E22" s="39">
        <v>100</v>
      </c>
      <c r="F22" s="39">
        <v>0</v>
      </c>
    </row>
    <row r="23" spans="1:6" s="3" customFormat="1" ht="39.75" customHeight="1">
      <c r="A23" s="37" t="s">
        <v>31</v>
      </c>
      <c r="B23" s="38" t="s">
        <v>32</v>
      </c>
      <c r="C23" s="40"/>
      <c r="D23" s="40"/>
      <c r="E23" s="39">
        <v>1101.8</v>
      </c>
      <c r="F23" s="39">
        <v>362.83322</v>
      </c>
    </row>
    <row r="24" spans="1:6" s="3" customFormat="1" ht="28.5" customHeight="1">
      <c r="A24" s="37" t="s">
        <v>33</v>
      </c>
      <c r="B24" s="38" t="s">
        <v>34</v>
      </c>
      <c r="C24" s="40">
        <v>48.2</v>
      </c>
      <c r="D24" s="40">
        <v>48.2</v>
      </c>
      <c r="E24" s="39">
        <v>6.8</v>
      </c>
      <c r="F24" s="39">
        <v>0.15332</v>
      </c>
    </row>
    <row r="25" spans="1:6" s="3" customFormat="1" ht="50.25" customHeight="1" hidden="1">
      <c r="A25" s="37" t="s">
        <v>35</v>
      </c>
      <c r="B25" s="38" t="s">
        <v>36</v>
      </c>
      <c r="C25" s="40">
        <f>2+112.4+3+49.6+6</f>
        <v>173</v>
      </c>
      <c r="D25" s="40">
        <f>2+112.4+3+49.6+6</f>
        <v>173</v>
      </c>
      <c r="E25" s="39">
        <v>-2.2737367544323206E-13</v>
      </c>
      <c r="F25" s="39">
        <v>0</v>
      </c>
    </row>
    <row r="26" spans="1:8" s="3" customFormat="1" ht="48" customHeight="1">
      <c r="A26" s="37" t="s">
        <v>37</v>
      </c>
      <c r="B26" s="38" t="s">
        <v>38</v>
      </c>
      <c r="C26" s="35">
        <f>SUM(C24:C25)</f>
        <v>221.2</v>
      </c>
      <c r="D26" s="35">
        <f>SUM(D24:D25)</f>
        <v>221.2</v>
      </c>
      <c r="E26" s="39">
        <v>23</v>
      </c>
      <c r="F26" s="39">
        <v>5.82489</v>
      </c>
      <c r="G26" s="13"/>
      <c r="H26" s="16"/>
    </row>
    <row r="27" spans="1:6" s="3" customFormat="1" ht="21" customHeight="1">
      <c r="A27" s="42">
        <v>3041</v>
      </c>
      <c r="B27" s="38" t="s">
        <v>102</v>
      </c>
      <c r="C27" s="40"/>
      <c r="D27" s="40"/>
      <c r="E27" s="39">
        <v>159.25625</v>
      </c>
      <c r="F27" s="39">
        <v>42.72841</v>
      </c>
    </row>
    <row r="28" spans="1:6" s="3" customFormat="1" ht="21" customHeight="1">
      <c r="A28" s="37" t="s">
        <v>39</v>
      </c>
      <c r="B28" s="38" t="s">
        <v>40</v>
      </c>
      <c r="C28" s="40"/>
      <c r="D28" s="40"/>
      <c r="E28" s="39">
        <v>20.64</v>
      </c>
      <c r="F28" s="39">
        <v>10.32</v>
      </c>
    </row>
    <row r="29" spans="1:6" s="3" customFormat="1" ht="20.25" customHeight="1">
      <c r="A29" s="37" t="s">
        <v>41</v>
      </c>
      <c r="B29" s="38" t="s">
        <v>42</v>
      </c>
      <c r="C29" s="40"/>
      <c r="D29" s="40"/>
      <c r="E29" s="39">
        <v>6849.45727</v>
      </c>
      <c r="F29" s="39">
        <v>2845.22736</v>
      </c>
    </row>
    <row r="30" spans="1:6" s="3" customFormat="1" ht="18.75" customHeight="1">
      <c r="A30" s="37" t="s">
        <v>43</v>
      </c>
      <c r="B30" s="38" t="s">
        <v>44</v>
      </c>
      <c r="C30" s="40"/>
      <c r="D30" s="40"/>
      <c r="E30" s="39">
        <v>1415.5689</v>
      </c>
      <c r="F30" s="39">
        <v>726.3049</v>
      </c>
    </row>
    <row r="31" spans="1:6" s="3" customFormat="1" ht="18.75" customHeight="1">
      <c r="A31" s="37" t="s">
        <v>45</v>
      </c>
      <c r="B31" s="38" t="s">
        <v>46</v>
      </c>
      <c r="C31" s="40"/>
      <c r="D31" s="40"/>
      <c r="E31" s="39">
        <v>3762.22048</v>
      </c>
      <c r="F31" s="39">
        <v>1552.09602</v>
      </c>
    </row>
    <row r="32" spans="1:6" s="3" customFormat="1" ht="18.75" customHeight="1">
      <c r="A32" s="37" t="s">
        <v>47</v>
      </c>
      <c r="B32" s="38" t="s">
        <v>48</v>
      </c>
      <c r="C32" s="40"/>
      <c r="D32" s="40"/>
      <c r="E32" s="39">
        <v>122.74177</v>
      </c>
      <c r="F32" s="39">
        <v>61.85598</v>
      </c>
    </row>
    <row r="33" spans="1:8" s="3" customFormat="1" ht="36" customHeight="1">
      <c r="A33" s="37" t="s">
        <v>49</v>
      </c>
      <c r="B33" s="38" t="s">
        <v>50</v>
      </c>
      <c r="C33" s="35" t="e">
        <f>C13+C14+C25+#REF!+C29</f>
        <v>#REF!</v>
      </c>
      <c r="D33" s="35" t="e">
        <f>D13+D14+D25+#REF!+D29</f>
        <v>#REF!</v>
      </c>
      <c r="E33" s="39">
        <v>3281.74888</v>
      </c>
      <c r="F33" s="39">
        <v>1578.70896</v>
      </c>
      <c r="G33" s="13"/>
      <c r="H33" s="16"/>
    </row>
    <row r="34" spans="1:8" s="3" customFormat="1" ht="39" customHeight="1">
      <c r="A34" s="37" t="s">
        <v>51</v>
      </c>
      <c r="B34" s="38" t="s">
        <v>52</v>
      </c>
      <c r="C34" s="35" t="e">
        <f>C12+C13+C14+#REF!+#REF!+C29+#REF!+C30+C31+#REF!+#REF!</f>
        <v>#REF!</v>
      </c>
      <c r="D34" s="35" t="e">
        <f>D12+D13+D14+#REF!+#REF!+D29+#REF!+D30+D31+#REF!+#REF!</f>
        <v>#REF!</v>
      </c>
      <c r="E34" s="39">
        <v>2755.29628</v>
      </c>
      <c r="F34" s="39">
        <v>1259.11628</v>
      </c>
      <c r="G34" s="13"/>
      <c r="H34" s="16"/>
    </row>
    <row r="35" spans="1:8" s="3" customFormat="1" ht="46.5" customHeight="1">
      <c r="A35" s="37" t="s">
        <v>53</v>
      </c>
      <c r="B35" s="38" t="s">
        <v>54</v>
      </c>
      <c r="C35" s="35"/>
      <c r="D35" s="35"/>
      <c r="E35" s="39">
        <v>808.31962</v>
      </c>
      <c r="F35" s="39">
        <v>367.93662</v>
      </c>
      <c r="G35" s="13"/>
      <c r="H35" s="16"/>
    </row>
    <row r="36" spans="1:6" s="3" customFormat="1" ht="42" customHeight="1">
      <c r="A36" s="37" t="s">
        <v>55</v>
      </c>
      <c r="B36" s="38" t="s">
        <v>56</v>
      </c>
      <c r="C36" s="40"/>
      <c r="D36" s="40"/>
      <c r="E36" s="39">
        <v>362.55823</v>
      </c>
      <c r="F36" s="39">
        <v>173.79823</v>
      </c>
    </row>
    <row r="37" spans="1:6" s="3" customFormat="1" ht="48" customHeight="1">
      <c r="A37" s="37" t="s">
        <v>57</v>
      </c>
      <c r="B37" s="38" t="s">
        <v>58</v>
      </c>
      <c r="C37" s="40"/>
      <c r="D37" s="40"/>
      <c r="E37" s="39">
        <v>50.50371</v>
      </c>
      <c r="F37" s="39">
        <v>29.89671</v>
      </c>
    </row>
    <row r="38" spans="1:6" s="3" customFormat="1" ht="15" customHeight="1" hidden="1">
      <c r="A38" s="37" t="s">
        <v>59</v>
      </c>
      <c r="B38" s="38" t="s">
        <v>60</v>
      </c>
      <c r="C38" s="40"/>
      <c r="D38" s="40"/>
      <c r="E38" s="39">
        <v>1767.35</v>
      </c>
      <c r="F38" s="39">
        <v>1766.2</v>
      </c>
    </row>
    <row r="39" spans="1:6" s="3" customFormat="1" ht="67.5" customHeight="1">
      <c r="A39" s="42">
        <v>3085</v>
      </c>
      <c r="B39" s="38" t="s">
        <v>60</v>
      </c>
      <c r="C39" s="40"/>
      <c r="D39" s="40"/>
      <c r="E39" s="39">
        <v>1.97037</v>
      </c>
      <c r="F39" s="39">
        <v>0.98743</v>
      </c>
    </row>
    <row r="40" spans="1:6" s="3" customFormat="1" ht="37.5" customHeight="1">
      <c r="A40" s="42">
        <v>3087</v>
      </c>
      <c r="B40" s="38" t="s">
        <v>109</v>
      </c>
      <c r="C40" s="40"/>
      <c r="D40" s="40"/>
      <c r="E40" s="39">
        <v>241.71824</v>
      </c>
      <c r="F40" s="39">
        <v>241.71824</v>
      </c>
    </row>
    <row r="41" spans="1:6" s="3" customFormat="1" ht="57" customHeight="1">
      <c r="A41" s="37" t="s">
        <v>61</v>
      </c>
      <c r="B41" s="38" t="s">
        <v>62</v>
      </c>
      <c r="C41" s="40"/>
      <c r="D41" s="40"/>
      <c r="E41" s="39">
        <v>719.60855</v>
      </c>
      <c r="F41" s="39">
        <v>382.95903</v>
      </c>
    </row>
    <row r="42" spans="1:6" s="3" customFormat="1" ht="32.25" customHeight="1">
      <c r="A42" s="37" t="s">
        <v>63</v>
      </c>
      <c r="B42" s="38" t="s">
        <v>64</v>
      </c>
      <c r="C42" s="40"/>
      <c r="D42" s="40"/>
      <c r="E42" s="39">
        <v>7.7</v>
      </c>
      <c r="F42" s="39">
        <v>1.65</v>
      </c>
    </row>
    <row r="43" spans="1:6" s="3" customFormat="1" ht="32.25" customHeight="1">
      <c r="A43" s="37" t="s">
        <v>65</v>
      </c>
      <c r="B43" s="38" t="s">
        <v>66</v>
      </c>
      <c r="C43" s="40"/>
      <c r="D43" s="40"/>
      <c r="E43" s="39">
        <v>516.632</v>
      </c>
      <c r="F43" s="39">
        <v>247.12204</v>
      </c>
    </row>
    <row r="44" spans="1:6" s="3" customFormat="1" ht="73.5" customHeight="1">
      <c r="A44" s="37" t="s">
        <v>67</v>
      </c>
      <c r="B44" s="38" t="s">
        <v>68</v>
      </c>
      <c r="C44" s="40"/>
      <c r="D44" s="40"/>
      <c r="E44" s="39">
        <v>39</v>
      </c>
      <c r="F44" s="39">
        <v>0</v>
      </c>
    </row>
    <row r="45" spans="1:6" s="3" customFormat="1" ht="59.25" customHeight="1">
      <c r="A45" s="37" t="s">
        <v>69</v>
      </c>
      <c r="B45" s="38" t="s">
        <v>70</v>
      </c>
      <c r="C45" s="40"/>
      <c r="D45" s="40"/>
      <c r="E45" s="39">
        <v>39.62045</v>
      </c>
      <c r="F45" s="39">
        <v>14.77875</v>
      </c>
    </row>
    <row r="46" spans="1:6" s="3" customFormat="1" ht="36" customHeight="1">
      <c r="A46" s="37" t="s">
        <v>71</v>
      </c>
      <c r="B46" s="38" t="s">
        <v>72</v>
      </c>
      <c r="C46" s="40"/>
      <c r="D46" s="40"/>
      <c r="E46" s="39">
        <v>5</v>
      </c>
      <c r="F46" s="39">
        <v>0</v>
      </c>
    </row>
    <row r="47" spans="1:6" s="3" customFormat="1" ht="84" customHeight="1">
      <c r="A47" s="37" t="s">
        <v>73</v>
      </c>
      <c r="B47" s="38" t="s">
        <v>74</v>
      </c>
      <c r="C47" s="40"/>
      <c r="D47" s="40"/>
      <c r="E47" s="39">
        <v>2118.978</v>
      </c>
      <c r="F47" s="39">
        <v>884.88629</v>
      </c>
    </row>
    <row r="48" spans="1:7" s="3" customFormat="1" ht="26.25" customHeight="1">
      <c r="A48" s="37" t="s">
        <v>75</v>
      </c>
      <c r="B48" s="38" t="s">
        <v>76</v>
      </c>
      <c r="C48" s="40">
        <v>23</v>
      </c>
      <c r="D48" s="40">
        <v>23</v>
      </c>
      <c r="E48" s="39">
        <v>89</v>
      </c>
      <c r="F48" s="39">
        <v>85.5</v>
      </c>
      <c r="G48" s="13"/>
    </row>
    <row r="49" spans="1:6" s="3" customFormat="1" ht="51" customHeight="1">
      <c r="A49" s="33" t="s">
        <v>77</v>
      </c>
      <c r="B49" s="34" t="s">
        <v>78</v>
      </c>
      <c r="C49" s="40"/>
      <c r="D49" s="40"/>
      <c r="E49" s="36">
        <v>0</v>
      </c>
      <c r="F49" s="36">
        <v>0</v>
      </c>
    </row>
    <row r="50" spans="1:8" s="14" customFormat="1" ht="36" customHeight="1">
      <c r="A50" s="33" t="s">
        <v>79</v>
      </c>
      <c r="B50" s="34" t="s">
        <v>80</v>
      </c>
      <c r="C50" s="36" t="e">
        <f>C34+#REF!+C48+#REF!+#REF!</f>
        <v>#REF!</v>
      </c>
      <c r="D50" s="36" t="e">
        <f>D34+#REF!+D48+#REF!+#REF!</f>
        <v>#REF!</v>
      </c>
      <c r="E50" s="36">
        <f>E51+E52</f>
        <v>40</v>
      </c>
      <c r="F50" s="36">
        <f>F51+F52</f>
        <v>0</v>
      </c>
      <c r="G50" s="15"/>
      <c r="H50" s="15"/>
    </row>
    <row r="51" spans="1:6" s="14" customFormat="1" ht="32.25" customHeight="1">
      <c r="A51" s="37" t="s">
        <v>81</v>
      </c>
      <c r="B51" s="38" t="s">
        <v>82</v>
      </c>
      <c r="C51" s="36" t="e">
        <f>#REF!+#REF!</f>
        <v>#REF!</v>
      </c>
      <c r="D51" s="36" t="e">
        <f>#REF!+#REF!</f>
        <v>#REF!</v>
      </c>
      <c r="E51" s="39">
        <v>15</v>
      </c>
      <c r="F51" s="39">
        <v>0</v>
      </c>
    </row>
    <row r="52" spans="1:6" s="3" customFormat="1" ht="27.75" customHeight="1">
      <c r="A52" s="37" t="s">
        <v>83</v>
      </c>
      <c r="B52" s="38" t="s">
        <v>84</v>
      </c>
      <c r="C52" s="40"/>
      <c r="D52" s="40">
        <v>60</v>
      </c>
      <c r="E52" s="39">
        <v>25</v>
      </c>
      <c r="F52" s="39">
        <v>0</v>
      </c>
    </row>
    <row r="53" spans="1:6" s="3" customFormat="1" ht="21.75" customHeight="1">
      <c r="A53" s="33" t="s">
        <v>85</v>
      </c>
      <c r="B53" s="34" t="s">
        <v>86</v>
      </c>
      <c r="C53" s="40"/>
      <c r="D53" s="40"/>
      <c r="E53" s="36">
        <f>E55+E56+E57+E58+E59+E60</f>
        <v>9885.24609</v>
      </c>
      <c r="F53" s="36">
        <f>F55+F56+F57+F58+F59+F60</f>
        <v>5463.5580899999995</v>
      </c>
    </row>
    <row r="54" spans="1:6" s="3" customFormat="1" ht="21.75" customHeight="1">
      <c r="A54" s="33"/>
      <c r="B54" s="34"/>
      <c r="C54" s="40"/>
      <c r="D54" s="40"/>
      <c r="E54" s="36"/>
      <c r="F54" s="36"/>
    </row>
    <row r="55" spans="1:6" s="3" customFormat="1" ht="34.5" customHeight="1">
      <c r="A55" s="37" t="s">
        <v>87</v>
      </c>
      <c r="B55" s="38" t="s">
        <v>88</v>
      </c>
      <c r="C55" s="40"/>
      <c r="D55" s="40">
        <v>19.835</v>
      </c>
      <c r="E55" s="39">
        <f>16.42254+5010.40988</f>
        <v>5026.83242</v>
      </c>
      <c r="F55" s="39">
        <f>16.42254+2808.15288</f>
        <v>2824.57542</v>
      </c>
    </row>
    <row r="56" spans="1:6" s="3" customFormat="1" ht="51.75" customHeight="1">
      <c r="A56" s="37" t="s">
        <v>89</v>
      </c>
      <c r="B56" s="38" t="s">
        <v>90</v>
      </c>
      <c r="C56" s="40"/>
      <c r="D56" s="40">
        <v>1.157</v>
      </c>
      <c r="E56" s="39">
        <v>1975.7</v>
      </c>
      <c r="F56" s="39">
        <v>1217.031</v>
      </c>
    </row>
    <row r="57" spans="1:6" s="3" customFormat="1" ht="42" customHeight="1">
      <c r="A57" s="37" t="s">
        <v>91</v>
      </c>
      <c r="B57" s="38" t="s">
        <v>92</v>
      </c>
      <c r="C57" s="40">
        <v>500.283</v>
      </c>
      <c r="D57" s="40">
        <v>500.283</v>
      </c>
      <c r="E57" s="39">
        <v>16.64367</v>
      </c>
      <c r="F57" s="39">
        <v>16.64367</v>
      </c>
    </row>
    <row r="58" spans="1:6" s="3" customFormat="1" ht="45.75" customHeight="1">
      <c r="A58" s="37" t="s">
        <v>93</v>
      </c>
      <c r="B58" s="38" t="s">
        <v>94</v>
      </c>
      <c r="C58" s="40">
        <v>35</v>
      </c>
      <c r="D58" s="40">
        <v>35</v>
      </c>
      <c r="E58" s="39">
        <v>2796.9</v>
      </c>
      <c r="F58" s="39">
        <v>1398.3</v>
      </c>
    </row>
    <row r="59" spans="1:6" s="3" customFormat="1" ht="26.25" customHeight="1" thickBot="1">
      <c r="A59" s="37" t="s">
        <v>95</v>
      </c>
      <c r="B59" s="38" t="s">
        <v>96</v>
      </c>
      <c r="C59" s="43"/>
      <c r="D59" s="43"/>
      <c r="E59" s="39">
        <v>7.008</v>
      </c>
      <c r="F59" s="39">
        <v>7.008</v>
      </c>
    </row>
    <row r="60" spans="1:6" s="14" customFormat="1" ht="51.75" customHeight="1" thickBot="1">
      <c r="A60" s="37" t="s">
        <v>97</v>
      </c>
      <c r="B60" s="38" t="s">
        <v>98</v>
      </c>
      <c r="C60" s="44" t="e">
        <f>C50+C51</f>
        <v>#REF!</v>
      </c>
      <c r="D60" s="44" t="e">
        <f>D50+D51</f>
        <v>#REF!</v>
      </c>
      <c r="E60" s="39">
        <v>62.162</v>
      </c>
      <c r="F60" s="39">
        <v>0</v>
      </c>
    </row>
    <row r="61" spans="1:6" s="14" customFormat="1" ht="46.5" customHeight="1">
      <c r="A61" s="37"/>
      <c r="B61" s="34" t="s">
        <v>107</v>
      </c>
      <c r="C61" s="45"/>
      <c r="D61" s="45"/>
      <c r="E61" s="36">
        <f>E15+E41+E42+E43</f>
        <v>23249.76218</v>
      </c>
      <c r="F61" s="36">
        <f>F15+F41+F42+F43</f>
        <v>13118.679489999999</v>
      </c>
    </row>
    <row r="62" spans="1:6" s="14" customFormat="1" ht="32.25" customHeight="1">
      <c r="A62" s="37"/>
      <c r="B62" s="34" t="s">
        <v>103</v>
      </c>
      <c r="C62" s="45"/>
      <c r="D62" s="45"/>
      <c r="E62" s="36">
        <f>E53+E50+E15+E12+E49+E19</f>
        <v>65870.80672</v>
      </c>
      <c r="F62" s="36">
        <f>F53+F50+F15+F12+F49+F19</f>
        <v>36213.333629999994</v>
      </c>
    </row>
    <row r="63" spans="1:6" s="14" customFormat="1" ht="47.25" customHeight="1">
      <c r="A63" s="37"/>
      <c r="B63" s="34" t="s">
        <v>106</v>
      </c>
      <c r="C63" s="45"/>
      <c r="D63" s="45"/>
      <c r="E63" s="36">
        <f>E62-E53</f>
        <v>55985.56062999999</v>
      </c>
      <c r="F63" s="36">
        <f>F62-F53</f>
        <v>30749.775539999995</v>
      </c>
    </row>
    <row r="64" spans="1:6" s="14" customFormat="1" ht="33.75" customHeight="1">
      <c r="A64" s="33" t="s">
        <v>13</v>
      </c>
      <c r="B64" s="34" t="s">
        <v>1</v>
      </c>
      <c r="C64" s="45"/>
      <c r="D64" s="45"/>
      <c r="E64" s="36">
        <f>E65+E66</f>
        <v>882.8399999999999</v>
      </c>
      <c r="F64" s="36">
        <f>F65+F66</f>
        <v>183.64372</v>
      </c>
    </row>
    <row r="65" spans="1:6" s="14" customFormat="1" ht="57.75" customHeight="1">
      <c r="A65" s="37" t="s">
        <v>18</v>
      </c>
      <c r="B65" s="38" t="s">
        <v>19</v>
      </c>
      <c r="C65" s="45"/>
      <c r="D65" s="45"/>
      <c r="E65" s="39">
        <v>810.165</v>
      </c>
      <c r="F65" s="39">
        <v>157.10495</v>
      </c>
    </row>
    <row r="66" spans="1:6" s="14" customFormat="1" ht="55.5" customHeight="1">
      <c r="A66" s="37" t="s">
        <v>22</v>
      </c>
      <c r="B66" s="38" t="s">
        <v>23</v>
      </c>
      <c r="C66" s="45"/>
      <c r="D66" s="45"/>
      <c r="E66" s="39">
        <v>72.675</v>
      </c>
      <c r="F66" s="39">
        <v>26.53877</v>
      </c>
    </row>
    <row r="67" spans="1:6" s="14" customFormat="1" ht="22.5" customHeight="1">
      <c r="A67" s="33" t="s">
        <v>77</v>
      </c>
      <c r="B67" s="34" t="s">
        <v>78</v>
      </c>
      <c r="C67" s="45"/>
      <c r="D67" s="45"/>
      <c r="E67" s="36">
        <f>E68</f>
        <v>407.573</v>
      </c>
      <c r="F67" s="36">
        <f>F68</f>
        <v>6.77187</v>
      </c>
    </row>
    <row r="68" spans="1:6" s="14" customFormat="1" ht="31.5" customHeight="1">
      <c r="A68" s="37" t="s">
        <v>100</v>
      </c>
      <c r="B68" s="38" t="s">
        <v>101</v>
      </c>
      <c r="C68" s="45"/>
      <c r="D68" s="45"/>
      <c r="E68" s="39">
        <v>407.573</v>
      </c>
      <c r="F68" s="39">
        <v>6.77187</v>
      </c>
    </row>
    <row r="69" spans="1:6" s="14" customFormat="1" ht="40.5" customHeight="1">
      <c r="A69" s="33" t="s">
        <v>85</v>
      </c>
      <c r="B69" s="34" t="s">
        <v>86</v>
      </c>
      <c r="C69" s="45"/>
      <c r="D69" s="45"/>
      <c r="E69" s="36">
        <f>E70+E71</f>
        <v>24.992</v>
      </c>
      <c r="F69" s="36">
        <f>F70+F71</f>
        <v>4.992</v>
      </c>
    </row>
    <row r="70" spans="1:6" s="14" customFormat="1" ht="31.5" customHeight="1">
      <c r="A70" s="42">
        <v>9770</v>
      </c>
      <c r="B70" s="38" t="s">
        <v>96</v>
      </c>
      <c r="C70" s="45"/>
      <c r="D70" s="45"/>
      <c r="E70" s="39">
        <v>4.992</v>
      </c>
      <c r="F70" s="39">
        <v>4.992</v>
      </c>
    </row>
    <row r="71" spans="1:6" s="14" customFormat="1" ht="50.25" customHeight="1">
      <c r="A71" s="46" t="s">
        <v>97</v>
      </c>
      <c r="B71" s="47" t="s">
        <v>98</v>
      </c>
      <c r="C71" s="45"/>
      <c r="D71" s="45"/>
      <c r="E71" s="48">
        <v>20</v>
      </c>
      <c r="F71" s="48">
        <v>0</v>
      </c>
    </row>
    <row r="72" spans="1:6" s="14" customFormat="1" ht="22.5" customHeight="1">
      <c r="A72" s="33" t="s">
        <v>99</v>
      </c>
      <c r="B72" s="34" t="s">
        <v>104</v>
      </c>
      <c r="C72" s="36"/>
      <c r="D72" s="36"/>
      <c r="E72" s="36">
        <f>E69+E67+E64</f>
        <v>1315.405</v>
      </c>
      <c r="F72" s="36">
        <f>F69+F67+F64</f>
        <v>195.40759</v>
      </c>
    </row>
    <row r="73" spans="1:6" s="26" customFormat="1" ht="22.5" customHeight="1">
      <c r="A73" s="33" t="s">
        <v>99</v>
      </c>
      <c r="B73" s="34" t="s">
        <v>105</v>
      </c>
      <c r="C73" s="36"/>
      <c r="D73" s="36"/>
      <c r="E73" s="36">
        <f>E72+E62</f>
        <v>67186.21171999999</v>
      </c>
      <c r="F73" s="36">
        <f>F72+F62</f>
        <v>36408.741219999996</v>
      </c>
    </row>
    <row r="74" spans="1:6" s="26" customFormat="1" ht="22.5" customHeight="1" hidden="1">
      <c r="A74" s="24"/>
      <c r="B74" s="25"/>
      <c r="C74" s="17"/>
      <c r="D74" s="17"/>
      <c r="E74" s="27"/>
      <c r="F74" s="27"/>
    </row>
    <row r="75" spans="1:6" s="26" customFormat="1" ht="22.5" customHeight="1" hidden="1">
      <c r="A75" s="24"/>
      <c r="B75" s="25"/>
      <c r="C75" s="17"/>
      <c r="D75" s="17"/>
      <c r="E75" s="27"/>
      <c r="F75" s="27"/>
    </row>
    <row r="76" spans="1:6" s="26" customFormat="1" ht="22.5" customHeight="1" hidden="1">
      <c r="A76" s="24"/>
      <c r="B76" s="25"/>
      <c r="C76" s="17"/>
      <c r="D76" s="17"/>
      <c r="E76" s="27"/>
      <c r="F76" s="27"/>
    </row>
    <row r="77" spans="1:6" s="26" customFormat="1" ht="22.5" customHeight="1" hidden="1">
      <c r="A77" s="24"/>
      <c r="B77" s="25"/>
      <c r="C77" s="17"/>
      <c r="D77" s="17"/>
      <c r="E77" s="27"/>
      <c r="F77" s="27"/>
    </row>
    <row r="78" spans="1:6" s="22" customFormat="1" ht="22.5" customHeight="1" hidden="1">
      <c r="A78" s="20"/>
      <c r="B78" s="21"/>
      <c r="C78" s="17"/>
      <c r="D78" s="17"/>
      <c r="E78" s="17"/>
      <c r="F78" s="17"/>
    </row>
    <row r="79" spans="1:6" s="22" customFormat="1" ht="22.5" customHeight="1" hidden="1">
      <c r="A79" s="20"/>
      <c r="B79" s="21"/>
      <c r="C79" s="17"/>
      <c r="D79" s="17"/>
      <c r="E79" s="17"/>
      <c r="F79" s="17"/>
    </row>
    <row r="80" spans="1:6" s="22" customFormat="1" ht="22.5" customHeight="1" hidden="1">
      <c r="A80" s="20"/>
      <c r="B80" s="21"/>
      <c r="C80" s="17"/>
      <c r="D80" s="17"/>
      <c r="E80" s="17"/>
      <c r="F80" s="17"/>
    </row>
    <row r="81" spans="1:6" s="22" customFormat="1" ht="22.5" customHeight="1" hidden="1">
      <c r="A81" s="20"/>
      <c r="B81" s="21"/>
      <c r="C81" s="17"/>
      <c r="D81" s="17"/>
      <c r="E81" s="17"/>
      <c r="F81" s="17"/>
    </row>
    <row r="82" spans="1:6" s="22" customFormat="1" ht="22.5" customHeight="1" hidden="1">
      <c r="A82" s="20"/>
      <c r="B82" s="21"/>
      <c r="C82" s="17"/>
      <c r="D82" s="17"/>
      <c r="E82" s="17"/>
      <c r="F82" s="17"/>
    </row>
    <row r="83" spans="1:6" s="22" customFormat="1" ht="22.5" customHeight="1" hidden="1">
      <c r="A83" s="20"/>
      <c r="B83" s="21"/>
      <c r="C83" s="17"/>
      <c r="D83" s="17"/>
      <c r="E83" s="17"/>
      <c r="F83" s="17"/>
    </row>
    <row r="84" spans="1:6" s="22" customFormat="1" ht="22.5" customHeight="1" hidden="1">
      <c r="A84" s="20"/>
      <c r="B84" s="21"/>
      <c r="C84" s="17"/>
      <c r="D84" s="17"/>
      <c r="E84" s="17"/>
      <c r="F84" s="17"/>
    </row>
    <row r="85" spans="1:6" s="22" customFormat="1" ht="22.5" customHeight="1" hidden="1">
      <c r="A85" s="20"/>
      <c r="B85" s="21"/>
      <c r="C85" s="17"/>
      <c r="D85" s="17"/>
      <c r="E85" s="17"/>
      <c r="F85" s="17"/>
    </row>
    <row r="86" spans="1:6" s="22" customFormat="1" ht="22.5" customHeight="1" hidden="1">
      <c r="A86" s="20"/>
      <c r="B86" s="21"/>
      <c r="C86" s="17"/>
      <c r="D86" s="17"/>
      <c r="E86" s="17"/>
      <c r="F86" s="17"/>
    </row>
    <row r="87" spans="1:6" s="22" customFormat="1" ht="22.5" customHeight="1" hidden="1">
      <c r="A87" s="20"/>
      <c r="B87" s="21"/>
      <c r="C87" s="17"/>
      <c r="D87" s="17"/>
      <c r="E87" s="17"/>
      <c r="F87" s="17"/>
    </row>
    <row r="88" spans="1:6" s="22" customFormat="1" ht="22.5" customHeight="1" hidden="1">
      <c r="A88" s="20"/>
      <c r="B88" s="21"/>
      <c r="C88" s="17"/>
      <c r="D88" s="17"/>
      <c r="E88" s="17"/>
      <c r="F88" s="17"/>
    </row>
    <row r="89" spans="1:6" s="22" customFormat="1" ht="22.5" customHeight="1" hidden="1">
      <c r="A89" s="20"/>
      <c r="B89" s="21"/>
      <c r="C89" s="17"/>
      <c r="D89" s="17"/>
      <c r="E89" s="17"/>
      <c r="F89" s="17"/>
    </row>
    <row r="90" spans="1:6" s="22" customFormat="1" ht="22.5" customHeight="1" hidden="1">
      <c r="A90" s="20"/>
      <c r="B90" s="21"/>
      <c r="C90" s="17"/>
      <c r="D90" s="17"/>
      <c r="E90" s="17"/>
      <c r="F90" s="17"/>
    </row>
    <row r="91" spans="1:6" s="22" customFormat="1" ht="22.5" customHeight="1" hidden="1">
      <c r="A91" s="20"/>
      <c r="B91" s="21"/>
      <c r="C91" s="17"/>
      <c r="D91" s="17"/>
      <c r="E91" s="17"/>
      <c r="F91" s="17"/>
    </row>
    <row r="92" spans="1:6" s="23" customFormat="1" ht="15" hidden="1">
      <c r="A92" s="18" t="s">
        <v>99</v>
      </c>
      <c r="B92" s="19"/>
      <c r="C92" s="4"/>
      <c r="D92" s="4"/>
      <c r="E92" s="4"/>
      <c r="F92" s="4"/>
    </row>
    <row r="93" spans="1:6" s="23" customFormat="1" ht="15" hidden="1">
      <c r="A93" s="18"/>
      <c r="B93" s="19"/>
      <c r="C93" s="4"/>
      <c r="D93" s="4"/>
      <c r="E93" s="4"/>
      <c r="F93" s="4"/>
    </row>
    <row r="94" spans="1:6" s="23" customFormat="1" ht="15" hidden="1">
      <c r="A94" s="18"/>
      <c r="B94" s="19"/>
      <c r="C94" s="4"/>
      <c r="D94" s="4"/>
      <c r="E94" s="4"/>
      <c r="F94" s="4"/>
    </row>
    <row r="95" spans="1:6" s="23" customFormat="1" ht="36" customHeight="1" hidden="1">
      <c r="A95" s="18"/>
      <c r="B95" s="19"/>
      <c r="C95" s="4"/>
      <c r="D95" s="4"/>
      <c r="E95" s="4"/>
      <c r="F95" s="4"/>
    </row>
    <row r="96" spans="1:6" ht="15">
      <c r="A96" s="2"/>
      <c r="C96" s="5"/>
      <c r="D96" s="5"/>
      <c r="E96" s="5"/>
      <c r="F96" s="5"/>
    </row>
    <row r="97" spans="1:6" s="32" customFormat="1" ht="24" customHeight="1">
      <c r="A97" s="28"/>
      <c r="B97" s="29" t="s">
        <v>10</v>
      </c>
      <c r="C97" s="30"/>
      <c r="D97" s="30"/>
      <c r="E97" s="30" t="s">
        <v>11</v>
      </c>
      <c r="F97" s="31"/>
    </row>
    <row r="98" spans="1:6" ht="15">
      <c r="A98" s="2"/>
      <c r="E98" s="6"/>
      <c r="F98" s="6"/>
    </row>
    <row r="99" spans="1:6" ht="15">
      <c r="A99" s="2"/>
      <c r="C99" s="7"/>
      <c r="E99" s="6"/>
      <c r="F99" s="6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</sheetData>
  <sheetProtection/>
  <mergeCells count="12">
    <mergeCell ref="E1:F1"/>
    <mergeCell ref="A6:F6"/>
    <mergeCell ref="A7:F7"/>
    <mergeCell ref="E4:F4"/>
    <mergeCell ref="E2:F2"/>
    <mergeCell ref="E3:F3"/>
    <mergeCell ref="F10:F11"/>
    <mergeCell ref="E10:E11"/>
    <mergeCell ref="A10:A11"/>
    <mergeCell ref="B10:B11"/>
    <mergeCell ref="C10:C11"/>
    <mergeCell ref="D10:D11"/>
  </mergeCells>
  <printOptions horizontalCentered="1"/>
  <pageMargins left="0" right="0" top="0.3937007874015748" bottom="0" header="0.3937007874015748" footer="0"/>
  <pageSetup fitToHeight="2" fitToWidth="1" horizontalDpi="600" verticalDpi="600" orientation="portrait" paperSize="9" scale="58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Customer</cp:lastModifiedBy>
  <cp:lastPrinted>2019-02-04T08:12:41Z</cp:lastPrinted>
  <dcterms:created xsi:type="dcterms:W3CDTF">2005-07-06T04:30:03Z</dcterms:created>
  <dcterms:modified xsi:type="dcterms:W3CDTF">2019-09-26T06:56:41Z</dcterms:modified>
  <cp:category/>
  <cp:version/>
  <cp:contentType/>
  <cp:contentStatus/>
</cp:coreProperties>
</file>