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830" yWindow="-60" windowWidth="14520" windowHeight="11640" tabRatio="855"/>
  </bookViews>
  <sheets>
    <sheet name="дод.2" sheetId="3" r:id="rId1"/>
  </sheets>
  <definedNames>
    <definedName name="_xlnm._FilterDatabase" localSheetId="0" hidden="1">дод.2!$A$16:$P$56</definedName>
    <definedName name="Z_2649DBE9_4FB9_4684_9FB9_409ACC205032_.wvu.FilterData" localSheetId="0" hidden="1">дод.2!$C$19:$P$56</definedName>
    <definedName name="Z_48EF5860_4203_47F1_8497_6BEAE9FC7DAC_.wvu.Cols" localSheetId="0" hidden="1">дод.2!#REF!</definedName>
    <definedName name="Z_48EF5860_4203_47F1_8497_6BEAE9FC7DAC_.wvu.FilterData" localSheetId="0" hidden="1">дод.2!$C$19:$P$56</definedName>
    <definedName name="Z_48EF5860_4203_47F1_8497_6BEAE9FC7DAC_.wvu.PrintArea" localSheetId="0" hidden="1">дод.2!$C$2:$P$62</definedName>
    <definedName name="Z_48EF5860_4203_47F1_8497_6BEAE9FC7DAC_.wvu.PrintTitles" localSheetId="0" hidden="1">дод.2!$16:$19</definedName>
    <definedName name="Z_96E2A35E_4A48_419F_9E38_8CEFA5D27C66_.wvu.Cols" localSheetId="0" hidden="1">дод.2!#REF!</definedName>
    <definedName name="Z_96E2A35E_4A48_419F_9E38_8CEFA5D27C66_.wvu.FilterData" localSheetId="0" hidden="1">дод.2!$C$19:$P$56</definedName>
    <definedName name="Z_96E2A35E_4A48_419F_9E38_8CEFA5D27C66_.wvu.PrintArea" localSheetId="0" hidden="1">дод.2!$C$2:$P$62</definedName>
    <definedName name="Z_96E2A35E_4A48_419F_9E38_8CEFA5D27C66_.wvu.PrintTitles" localSheetId="0" hidden="1">дод.2!$16:$19</definedName>
    <definedName name="Z_ABBD498D_3D2F_4E62_985A_EF1DC4D9DC47_.wvu.Cols" localSheetId="0" hidden="1">дод.2!#REF!</definedName>
    <definedName name="Z_ABBD498D_3D2F_4E62_985A_EF1DC4D9DC47_.wvu.FilterData" localSheetId="0" hidden="1">дод.2!$C$19:$P$56</definedName>
    <definedName name="Z_ABBD498D_3D2F_4E62_985A_EF1DC4D9DC47_.wvu.PrintArea" localSheetId="0" hidden="1">дод.2!$C$2:$P$62</definedName>
    <definedName name="Z_ABBD498D_3D2F_4E62_985A_EF1DC4D9DC47_.wvu.PrintTitles" localSheetId="0" hidden="1">дод.2!$16:$19</definedName>
    <definedName name="Z_D712F871_6858_44B8_AA22_8F2C734047E2_.wvu.Cols" localSheetId="0" hidden="1">дод.2!#REF!</definedName>
    <definedName name="Z_D712F871_6858_44B8_AA22_8F2C734047E2_.wvu.FilterData" localSheetId="0" hidden="1">дод.2!$C$19:$P$56</definedName>
    <definedName name="Z_D712F871_6858_44B8_AA22_8F2C734047E2_.wvu.PrintArea" localSheetId="0" hidden="1">дод.2!$C$2:$P$62</definedName>
    <definedName name="Z_D712F871_6858_44B8_AA22_8F2C734047E2_.wvu.PrintTitles" localSheetId="0" hidden="1">дод.2!$16:$19</definedName>
    <definedName name="Z_E02D48B6_D0D9_4E6E_B70D_8E13580A6528_.wvu.Cols" localSheetId="0" hidden="1">дод.2!#REF!</definedName>
    <definedName name="Z_E02D48B6_D0D9_4E6E_B70D_8E13580A6528_.wvu.FilterData" localSheetId="0" hidden="1">дод.2!$C$19:$P$56</definedName>
    <definedName name="Z_E02D48B6_D0D9_4E6E_B70D_8E13580A6528_.wvu.PrintArea" localSheetId="0" hidden="1">дод.2!$C$2:$P$62</definedName>
    <definedName name="Z_E02D48B6_D0D9_4E6E_B70D_8E13580A6528_.wvu.PrintTitles" localSheetId="0" hidden="1">дод.2!$16:$19</definedName>
    <definedName name="_xlnm.Print_Titles" localSheetId="0">дод.2!$16:$20</definedName>
    <definedName name="_xlnm.Print_Area" localSheetId="0">дод.2!$A$1:$P$62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32" i="3" l="1"/>
  <c r="E32" i="3"/>
  <c r="E37" i="3" l="1"/>
  <c r="O41" i="3" l="1"/>
  <c r="O35" i="3"/>
  <c r="F34" i="3" l="1"/>
  <c r="G34" i="3"/>
  <c r="H34" i="3"/>
  <c r="I34" i="3"/>
  <c r="K34" i="3"/>
  <c r="L34" i="3"/>
  <c r="M34" i="3"/>
  <c r="N34" i="3"/>
  <c r="O34" i="3"/>
  <c r="E34" i="3"/>
  <c r="P41" i="3"/>
  <c r="F25" i="3" l="1"/>
  <c r="G25" i="3"/>
  <c r="H25" i="3"/>
  <c r="E25" i="3"/>
  <c r="P32" i="3" l="1"/>
  <c r="F52" i="3" l="1"/>
  <c r="F51" i="3" s="1"/>
  <c r="H33" i="3"/>
  <c r="G52" i="3"/>
  <c r="H52" i="3"/>
  <c r="H51" i="3" s="1"/>
  <c r="I52" i="3"/>
  <c r="I51" i="3" s="1"/>
  <c r="K52" i="3"/>
  <c r="K51" i="3" s="1"/>
  <c r="L52" i="3"/>
  <c r="L51" i="3" s="1"/>
  <c r="J51" i="3" s="1"/>
  <c r="M52" i="3"/>
  <c r="M51" i="3" s="1"/>
  <c r="N52" i="3"/>
  <c r="O52" i="3"/>
  <c r="O51" i="3" s="1"/>
  <c r="E33" i="3"/>
  <c r="F33" i="3"/>
  <c r="L33" i="3"/>
  <c r="E54" i="3"/>
  <c r="P54" i="3" s="1"/>
  <c r="P37" i="3"/>
  <c r="J38" i="3"/>
  <c r="P38" i="3" s="1"/>
  <c r="J40" i="3"/>
  <c r="J26" i="3"/>
  <c r="J27" i="3"/>
  <c r="J28" i="3"/>
  <c r="P28" i="3" s="1"/>
  <c r="J29" i="3"/>
  <c r="J30" i="3"/>
  <c r="P30" i="3" s="1"/>
  <c r="J31" i="3"/>
  <c r="P31" i="3" s="1"/>
  <c r="J23" i="3"/>
  <c r="J22" i="3" s="1"/>
  <c r="J21" i="3" s="1"/>
  <c r="F24" i="3"/>
  <c r="F43" i="3"/>
  <c r="F42" i="3" s="1"/>
  <c r="G33" i="3"/>
  <c r="G51" i="3"/>
  <c r="N51" i="3"/>
  <c r="J55" i="3"/>
  <c r="P55" i="3" s="1"/>
  <c r="P52" i="3" s="1"/>
  <c r="P39" i="3"/>
  <c r="N33" i="3"/>
  <c r="P26" i="3"/>
  <c r="P29" i="3"/>
  <c r="P35" i="3"/>
  <c r="P40" i="3"/>
  <c r="J44" i="3"/>
  <c r="P44" i="3" s="1"/>
  <c r="J45" i="3"/>
  <c r="P45" i="3" s="1"/>
  <c r="J46" i="3"/>
  <c r="P46" i="3" s="1"/>
  <c r="J47" i="3"/>
  <c r="P47" i="3" s="1"/>
  <c r="J48" i="3"/>
  <c r="P48" i="3" s="1"/>
  <c r="J49" i="3"/>
  <c r="P49" i="3" s="1"/>
  <c r="J50" i="3"/>
  <c r="P50" i="3" s="1"/>
  <c r="F22" i="3"/>
  <c r="F21" i="3"/>
  <c r="G22" i="3"/>
  <c r="G21" i="3" s="1"/>
  <c r="H22" i="3"/>
  <c r="H21" i="3" s="1"/>
  <c r="I22" i="3"/>
  <c r="I21" i="3" s="1"/>
  <c r="K22" i="3"/>
  <c r="K21" i="3" s="1"/>
  <c r="L22" i="3"/>
  <c r="L21" i="3" s="1"/>
  <c r="M22" i="3"/>
  <c r="M21" i="3" s="1"/>
  <c r="N22" i="3"/>
  <c r="N21" i="3" s="1"/>
  <c r="O22" i="3"/>
  <c r="O21" i="3" s="1"/>
  <c r="E22" i="3"/>
  <c r="E21" i="3" s="1"/>
  <c r="G24" i="3"/>
  <c r="H24" i="3"/>
  <c r="I25" i="3"/>
  <c r="I24" i="3" s="1"/>
  <c r="K25" i="3"/>
  <c r="K24" i="3" s="1"/>
  <c r="L25" i="3"/>
  <c r="L24" i="3" s="1"/>
  <c r="M25" i="3"/>
  <c r="M24" i="3" s="1"/>
  <c r="N25" i="3"/>
  <c r="N24" i="3" s="1"/>
  <c r="O25" i="3"/>
  <c r="O24" i="3" s="1"/>
  <c r="E24" i="3"/>
  <c r="I33" i="3"/>
  <c r="K33" i="3"/>
  <c r="M33" i="3"/>
  <c r="O33" i="3"/>
  <c r="G43" i="3"/>
  <c r="G42" i="3" s="1"/>
  <c r="E43" i="3"/>
  <c r="E42" i="3" s="1"/>
  <c r="H43" i="3"/>
  <c r="H42" i="3" s="1"/>
  <c r="I43" i="3"/>
  <c r="I42" i="3" s="1"/>
  <c r="K43" i="3"/>
  <c r="K42" i="3" s="1"/>
  <c r="L43" i="3"/>
  <c r="M43" i="3"/>
  <c r="M42" i="3" s="1"/>
  <c r="N43" i="3"/>
  <c r="N42" i="3"/>
  <c r="O43" i="3"/>
  <c r="O42" i="3" s="1"/>
  <c r="P27" i="3"/>
  <c r="J43" i="3" l="1"/>
  <c r="P23" i="3"/>
  <c r="P34" i="3"/>
  <c r="L42" i="3"/>
  <c r="J42" i="3" s="1"/>
  <c r="P42" i="3" s="1"/>
  <c r="J34" i="3"/>
  <c r="J33" i="3" s="1"/>
  <c r="E52" i="3"/>
  <c r="E51" i="3" s="1"/>
  <c r="E56" i="3" s="1"/>
  <c r="P33" i="3"/>
  <c r="P22" i="3"/>
  <c r="G56" i="3"/>
  <c r="M56" i="3"/>
  <c r="H56" i="3"/>
  <c r="N56" i="3"/>
  <c r="O56" i="3"/>
  <c r="K56" i="3"/>
  <c r="P21" i="3"/>
  <c r="I56" i="3"/>
  <c r="F56" i="3"/>
  <c r="J25" i="3"/>
  <c r="L56" i="3"/>
  <c r="J52" i="3"/>
  <c r="P43" i="3"/>
  <c r="P51" i="3" l="1"/>
  <c r="J24" i="3"/>
  <c r="P25" i="3"/>
  <c r="J56" i="3" l="1"/>
  <c r="P24" i="3"/>
  <c r="P56" i="3" s="1"/>
</calcChain>
</file>

<file path=xl/sharedStrings.xml><?xml version="1.0" encoding="utf-8"?>
<sst xmlns="http://schemas.openxmlformats.org/spreadsheetml/2006/main" count="140" uniqueCount="115">
  <si>
    <t>0180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</si>
  <si>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</si>
  <si>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</si>
  <si>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</si>
  <si>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</si>
  <si>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</si>
  <si>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</si>
  <si>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</si>
  <si>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</si>
  <si>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</si>
  <si>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</si>
  <si>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</si>
  <si>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</si>
  <si>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</si>
  <si>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</si>
  <si>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</si>
  <si>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</si>
  <si>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(грн)</t>
  </si>
  <si>
    <t>УСЬОГО</t>
  </si>
  <si>
    <t>Розподіл видатків районного бюджету на 2020 рік</t>
  </si>
  <si>
    <t>04322200000</t>
  </si>
  <si>
    <t>0100000</t>
  </si>
  <si>
    <t>Юр’ївська районна 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</si>
  <si>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</si>
  <si>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</si>
  <si>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</si>
  <si>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</si>
  <si>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</si>
  <si>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</si>
  <si>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Юр’ївська районна державна адміністрація</t>
  </si>
  <si>
    <t>0210000</t>
  </si>
  <si>
    <t>0210180</t>
  </si>
  <si>
    <t>0133</t>
  </si>
  <si>
    <t>Інша діяльність у сфері державного управління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</si>
  <si>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</si>
  <si>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</si>
  <si>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</si>
  <si>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</si>
  <si>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</si>
  <si>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</si>
  <si>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</si>
  <si>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</si>
  <si>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</si>
  <si>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</si>
  <si>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</si>
  <si>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</si>
  <si>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</si>
  <si>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</si>
  <si>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</si>
  <si>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0219770</t>
  </si>
  <si>
    <t>9770</t>
  </si>
  <si>
    <t>Інші субвенції з місцевого бюджету</t>
  </si>
  <si>
    <t>0600000</t>
  </si>
  <si>
    <t>Сектор освіти, культури, молоді та спорту Юр’ївської райдержадміністрації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</si>
  <si>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</si>
  <si>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</si>
  <si>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</si>
  <si>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</si>
  <si>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</si>
  <si>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</si>
  <si>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</si>
  <si>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</si>
  <si>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</si>
  <si>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</si>
  <si>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</si>
  <si>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</si>
  <si>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</si>
  <si>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</si>
  <si>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</si>
  <si>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</si>
  <si>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соціального захисту населення Юр’ївської райдержадміністрації</t>
  </si>
  <si>
    <t>0810000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</si>
  <si>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</si>
  <si>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</si>
  <si>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</si>
  <si>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</si>
  <si>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</si>
  <si>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</si>
  <si>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</si>
  <si>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</si>
  <si>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</si>
  <si>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</si>
  <si>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</si>
  <si>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</si>
  <si>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</si>
  <si>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</si>
  <si>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</si>
  <si>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</si>
  <si>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</si>
  <si>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</si>
  <si>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</si>
  <si>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1030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</si>
  <si>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</si>
  <si>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</si>
  <si>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</si>
  <si>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</t>
  </si>
  <si>
    <t>3700000</t>
  </si>
  <si>
    <t>3710000</t>
  </si>
  <si>
    <t>3719770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</si>
  <si>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</si>
  <si>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</si>
  <si>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</si>
  <si>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у тому числі</t>
  </si>
  <si>
    <t>за рахунок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</si>
  <si>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</si>
  <si>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до рішення районної  ради</t>
  </si>
  <si>
    <t>Фінансовий відділ Юр’ївської райдержадмінстрації</t>
  </si>
  <si>
    <t xml:space="preserve">
</t>
  </si>
  <si>
    <t>Додаток 2</t>
  </si>
  <si>
    <t>0219880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</si>
  <si>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</si>
  <si>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освітніх установ та закладів</t>
  </si>
  <si>
    <t>від 06.02.2020  № 335-37/VII</t>
  </si>
  <si>
    <t xml:space="preserve">Заступник голови районної ради </t>
  </si>
  <si>
    <t>Т.П.Біловол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</si>
</sst>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17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20" borderId="1" applyNumberFormat="0" applyAlignment="0" applyProtection="0"/>
    <xf numFmtId="0" fontId="6" fillId="21" borderId="2" applyNumberFormat="0" applyAlignment="0" applyProtection="0"/>
    <xf numFmtId="0" fontId="11" fillId="21" borderId="1" applyNumberFormat="0" applyAlignment="0" applyProtection="0"/>
    <xf numFmtId="0" fontId="25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6" fillId="0" borderId="0"/>
    <xf numFmtId="0" fontId="46" fillId="0" borderId="0"/>
    <xf numFmtId="0" fontId="15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23" borderId="6" applyNumberFormat="0" applyFont="0" applyAlignment="0" applyProtection="0"/>
    <xf numFmtId="0" fontId="1" fillId="23" borderId="6" applyNumberFormat="0" applyFont="0" applyAlignment="0" applyProtection="0"/>
    <xf numFmtId="0" fontId="17" fillId="24" borderId="6" applyNumberFormat="0" applyAlignment="0" applyProtection="0"/>
    <xf numFmtId="0" fontId="15" fillId="0" borderId="0"/>
    <xf numFmtId="0" fontId="24" fillId="0" borderId="0" applyNumberFormat="0" applyFill="0" applyBorder="0" applyAlignment="0" applyProtection="0"/>
  </cellStyleXfs>
  <cellXfs count="74">
    <xf numFmtId="0" fontId="0" fillId="0" borderId="0" xfId="0"/>
    <xf numFmtId="0" fontId="26" fillId="0" borderId="0" xfId="87" applyNumberFormat="1" applyFont="1" applyFill="1" applyAlignment="1" applyProtection="1">
      <alignment vertical="center" wrapText="1"/>
    </xf>
    <xf numFmtId="0" fontId="2" fillId="0" borderId="0" xfId="0" applyFont="1" applyFill="1"/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Fill="1" applyAlignment="1" applyProtection="1"/>
    <xf numFmtId="0" fontId="14" fillId="0" borderId="0" xfId="81" applyFont="1" applyFill="1" applyBorder="1" applyAlignment="1">
      <alignment wrapText="1"/>
    </xf>
    <xf numFmtId="3" fontId="14" fillId="0" borderId="0" xfId="81" applyNumberFormat="1" applyFont="1" applyFill="1" applyBorder="1" applyAlignment="1">
      <alignment wrapText="1"/>
    </xf>
    <xf numFmtId="0" fontId="14" fillId="0" borderId="0" xfId="81" applyFont="1" applyFill="1" applyAlignment="1">
      <alignment horizontal="left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NumberFormat="1" applyFont="1" applyFill="1" applyAlignment="1" applyProtection="1">
      <alignment vertical="top"/>
    </xf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Fill="1" applyAlignment="1" applyProtection="1"/>
    <xf numFmtId="0" fontId="19" fillId="0" borderId="0" xfId="81" applyFont="1" applyFill="1" applyAlignment="1"/>
    <xf numFmtId="3" fontId="2" fillId="0" borderId="0" xfId="0" applyNumberFormat="1" applyFont="1" applyFill="1" applyAlignment="1" applyProtection="1"/>
    <xf numFmtId="0" fontId="19" fillId="0" borderId="0" xfId="81" applyFont="1" applyFill="1" applyAlignment="1">
      <alignment horizontal="left"/>
    </xf>
    <xf numFmtId="0" fontId="30" fillId="0" borderId="0" xfId="0" applyNumberFormat="1" applyFont="1" applyFill="1" applyAlignment="1" applyProtection="1"/>
    <xf numFmtId="0" fontId="30" fillId="0" borderId="0" xfId="81" applyFont="1" applyFill="1" applyAlignment="1"/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33" fillId="0" borderId="7" xfId="0" applyNumberFormat="1" applyFont="1" applyFill="1" applyBorder="1" applyAlignment="1" applyProtection="1">
      <alignment horizontal="right" vertical="center"/>
    </xf>
    <xf numFmtId="0" fontId="27" fillId="0" borderId="0" xfId="0" applyFont="1"/>
    <xf numFmtId="0" fontId="41" fillId="0" borderId="0" xfId="0" applyFont="1"/>
    <xf numFmtId="0" fontId="40" fillId="0" borderId="0" xfId="0" quotePrefix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40" fillId="0" borderId="0" xfId="0" quotePrefix="1" applyNumberFormat="1" applyFont="1" applyBorder="1" applyAlignment="1">
      <alignment vertical="center" wrapText="1"/>
    </xf>
    <xf numFmtId="3" fontId="40" fillId="0" borderId="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vertical="center" wrapText="1"/>
    </xf>
    <xf numFmtId="0" fontId="42" fillId="0" borderId="8" xfId="0" quotePrefix="1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2" fontId="42" fillId="0" borderId="8" xfId="0" applyNumberFormat="1" applyFont="1" applyBorder="1" applyAlignment="1">
      <alignment horizontal="center" vertical="center" wrapText="1"/>
    </xf>
    <xf numFmtId="2" fontId="42" fillId="0" borderId="8" xfId="0" quotePrefix="1" applyNumberFormat="1" applyFont="1" applyBorder="1" applyAlignment="1">
      <alignment vertical="center" wrapText="1"/>
    </xf>
    <xf numFmtId="0" fontId="30" fillId="0" borderId="8" xfId="0" quotePrefix="1" applyFont="1" applyBorder="1" applyAlignment="1">
      <alignment horizontal="center" vertical="center" wrapText="1"/>
    </xf>
    <xf numFmtId="2" fontId="30" fillId="0" borderId="8" xfId="0" quotePrefix="1" applyNumberFormat="1" applyFont="1" applyBorder="1" applyAlignment="1">
      <alignment horizontal="center" vertical="center" wrapText="1"/>
    </xf>
    <xf numFmtId="2" fontId="30" fillId="0" borderId="8" xfId="0" quotePrefix="1" applyNumberFormat="1" applyFont="1" applyBorder="1" applyAlignment="1">
      <alignment vertical="center" wrapText="1"/>
    </xf>
    <xf numFmtId="0" fontId="44" fillId="0" borderId="8" xfId="0" quotePrefix="1" applyFont="1" applyBorder="1" applyAlignment="1">
      <alignment horizontal="center" vertical="center" wrapText="1"/>
    </xf>
    <xf numFmtId="2" fontId="44" fillId="0" borderId="8" xfId="0" quotePrefix="1" applyNumberFormat="1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vertical="center" wrapText="1"/>
    </xf>
    <xf numFmtId="0" fontId="45" fillId="0" borderId="0" xfId="0" applyFont="1"/>
    <xf numFmtId="2" fontId="42" fillId="0" borderId="8" xfId="0" applyNumberFormat="1" applyFont="1" applyBorder="1" applyAlignment="1">
      <alignment vertical="center" wrapText="1"/>
    </xf>
    <xf numFmtId="2" fontId="44" fillId="0" borderId="8" xfId="0" quotePrefix="1" applyNumberFormat="1" applyFont="1" applyBorder="1" applyAlignment="1">
      <alignment vertical="center" wrapText="1"/>
    </xf>
    <xf numFmtId="0" fontId="33" fillId="0" borderId="0" xfId="87" applyNumberFormat="1" applyFont="1" applyFill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87" applyNumberFormat="1" applyFont="1" applyFill="1" applyAlignment="1" applyProtection="1">
      <alignment vertical="center" wrapText="1"/>
    </xf>
    <xf numFmtId="2" fontId="30" fillId="0" borderId="0" xfId="87" applyNumberFormat="1" applyFont="1" applyFill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37" fillId="0" borderId="0" xfId="0" applyNumberFormat="1" applyFont="1" applyFill="1" applyBorder="1" applyAlignment="1" applyProtection="1">
      <alignment horizontal="center" vertical="top" wrapText="1"/>
    </xf>
    <xf numFmtId="0" fontId="40" fillId="0" borderId="0" xfId="0" applyFont="1"/>
    <xf numFmtId="49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4" fillId="0" borderId="0" xfId="0" applyNumberFormat="1" applyFont="1" applyFill="1" applyAlignment="1" applyProtection="1"/>
    <xf numFmtId="0" fontId="30" fillId="0" borderId="0" xfId="0" applyFont="1" applyAlignment="1">
      <alignment horizontal="left" wrapText="1"/>
    </xf>
    <xf numFmtId="49" fontId="30" fillId="0" borderId="8" xfId="0" quotePrefix="1" applyNumberFormat="1" applyFont="1" applyBorder="1" applyAlignment="1">
      <alignment horizontal="center" vertical="center" wrapText="1"/>
    </xf>
    <xf numFmtId="3" fontId="42" fillId="0" borderId="8" xfId="0" applyNumberFormat="1" applyFont="1" applyFill="1" applyBorder="1" applyAlignment="1">
      <alignment vertical="center" wrapText="1"/>
    </xf>
    <xf numFmtId="3" fontId="30" fillId="0" borderId="8" xfId="0" applyNumberFormat="1" applyFont="1" applyFill="1" applyBorder="1" applyAlignment="1">
      <alignment vertical="center" wrapText="1"/>
    </xf>
    <xf numFmtId="3" fontId="43" fillId="0" borderId="8" xfId="0" applyNumberFormat="1" applyFont="1" applyFill="1" applyBorder="1" applyAlignment="1">
      <alignment vertical="center" wrapText="1"/>
    </xf>
    <xf numFmtId="3" fontId="44" fillId="0" borderId="8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87" applyNumberFormat="1" applyFont="1" applyFill="1" applyAlignment="1" applyProtection="1">
      <alignment horizontal="left" vertical="center" wrapText="1"/>
    </xf>
    <xf numFmtId="0" fontId="34" fillId="0" borderId="0" xfId="81" applyFont="1" applyFill="1" applyAlignment="1">
      <alignment horizontal="left"/>
    </xf>
    <xf numFmtId="0" fontId="35" fillId="0" borderId="8" xfId="0" applyNumberFormat="1" applyFont="1" applyFill="1" applyBorder="1" applyAlignment="1" applyProtection="1">
      <alignment horizontal="center" vertical="center" wrapText="1"/>
    </xf>
    <xf numFmtId="0" fontId="31" fillId="0" borderId="8" xfId="0" applyNumberFormat="1" applyFont="1" applyFill="1" applyBorder="1" applyAlignment="1" applyProtection="1">
      <alignment horizontal="center" vertical="center" wrapText="1"/>
    </xf>
    <xf numFmtId="0" fontId="38" fillId="0" borderId="8" xfId="0" applyNumberFormat="1" applyFont="1" applyFill="1" applyBorder="1" applyAlignment="1" applyProtection="1">
      <alignment horizontal="center" vertical="center" wrapText="1"/>
    </xf>
    <xf numFmtId="0" fontId="34" fillId="0" borderId="0" xfId="81" applyFont="1" applyFill="1" applyBorder="1" applyAlignment="1">
      <alignment horizontal="left" wrapText="1"/>
    </xf>
    <xf numFmtId="0" fontId="14" fillId="0" borderId="0" xfId="81" applyFont="1" applyFill="1" applyBorder="1" applyAlignment="1">
      <alignment horizontal="left" wrapText="1"/>
    </xf>
    <xf numFmtId="49" fontId="32" fillId="0" borderId="0" xfId="0" applyNumberFormat="1" applyFont="1" applyFill="1" applyBorder="1" applyAlignment="1" applyProtection="1">
      <alignment horizontal="center" wrapText="1"/>
    </xf>
    <xf numFmtId="0" fontId="33" fillId="0" borderId="0" xfId="0" applyNumberFormat="1" applyFont="1" applyFill="1" applyBorder="1" applyAlignment="1" applyProtection="1">
      <alignment horizontal="center" vertical="top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36" fillId="0" borderId="8" xfId="0" applyNumberFormat="1" applyFont="1" applyFill="1" applyBorder="1" applyAlignment="1" applyProtection="1">
      <alignment horizontal="center" vertical="center" wrapText="1"/>
    </xf>
  </cellXfs>
  <cellStyles count="89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  <pageSetUpPr fitToPage="1"/>
  </sheetPr>
  <dimension ref="A2:P62"/>
  <sheetViews>
    <sheetView showGridLines="0" showZeros="0" tabSelected="1" view="pageBreakPreview" topLeftCell="A3" zoomScale="60" zoomScaleNormal="90" workbookViewId="0">
      <pane xSplit="3" ySplit="18" topLeftCell="D21" activePane="bottomRight" state="frozen"/>
      <selection activeCell="A3" sqref="A3"/>
      <selection pane="topRight" activeCell="D3" sqref="D3"/>
      <selection pane="bottomLeft" activeCell="A21" sqref="A21"/>
      <selection pane="bottomRight" activeCell="E32" sqref="E32:F32"/>
    </sheetView>
  </sheetViews>
  <sheetFormatPr defaultColWidth="9.1640625" defaultRowHeight="12.75" x14ac:dyDescent="0.2"/>
  <cols>
    <col min="1" max="1" width="23.33203125" style="2" customWidth="1"/>
    <col min="2" max="2" width="23.83203125" style="2" customWidth="1"/>
    <col min="3" max="3" width="27.1640625" style="14" customWidth="1"/>
    <col min="4" max="4" width="93.83203125" style="14" customWidth="1"/>
    <col min="5" max="5" width="33" style="14" customWidth="1"/>
    <col min="6" max="7" width="31.33203125" style="14" customWidth="1"/>
    <col min="8" max="8" width="27.6640625" style="14" customWidth="1"/>
    <col min="9" max="9" width="26.33203125" style="14" customWidth="1"/>
    <col min="10" max="10" width="32.5" style="14" customWidth="1"/>
    <col min="11" max="11" width="31.5" style="14" customWidth="1"/>
    <col min="12" max="12" width="29" style="14" customWidth="1"/>
    <col min="13" max="13" width="27" style="14" customWidth="1"/>
    <col min="14" max="14" width="26" style="14" customWidth="1"/>
    <col min="15" max="15" width="32.1640625" style="14" customWidth="1"/>
    <col min="16" max="16" width="34.1640625" style="5" customWidth="1"/>
    <col min="17" max="16384" width="9.1640625" style="2"/>
  </cols>
  <sheetData>
    <row r="2" spans="1:16" s="11" customFormat="1" ht="33" customHeight="1" x14ac:dyDescent="0.35">
      <c r="C2" s="12"/>
      <c r="D2" s="12"/>
      <c r="E2" s="12"/>
      <c r="F2" s="12"/>
      <c r="G2" s="12"/>
      <c r="H2" s="12"/>
      <c r="I2" s="12"/>
      <c r="J2" s="12"/>
      <c r="K2" s="1"/>
      <c r="L2" s="12"/>
      <c r="M2" s="12"/>
      <c r="N2" s="12"/>
      <c r="O2" s="56" t="s">
        <v>107</v>
      </c>
      <c r="P2" s="49"/>
    </row>
    <row r="3" spans="1:16" s="11" customFormat="1" ht="25.5" customHeight="1" x14ac:dyDescent="0.35">
      <c r="C3" s="12"/>
      <c r="D3" s="12"/>
      <c r="E3" s="12"/>
      <c r="F3" s="12"/>
      <c r="G3" s="12"/>
      <c r="H3" s="12"/>
      <c r="I3" s="12"/>
      <c r="J3" s="12"/>
      <c r="K3" s="1"/>
      <c r="L3" s="12"/>
      <c r="M3" s="12"/>
      <c r="N3" s="47"/>
      <c r="O3" s="49" t="s">
        <v>108</v>
      </c>
      <c r="P3" s="46"/>
    </row>
    <row r="4" spans="1:16" s="11" customFormat="1" ht="25.5" customHeight="1" x14ac:dyDescent="0.35">
      <c r="C4" s="12"/>
      <c r="D4" s="12"/>
      <c r="E4" s="12"/>
      <c r="F4" s="12"/>
      <c r="G4" s="12"/>
      <c r="H4" s="12"/>
      <c r="I4" s="12"/>
      <c r="J4" s="12"/>
      <c r="K4" s="1"/>
      <c r="L4" s="12"/>
      <c r="M4" s="12"/>
      <c r="N4" s="47"/>
      <c r="O4" s="49" t="s">
        <v>105</v>
      </c>
      <c r="P4" s="46"/>
    </row>
    <row r="5" spans="1:16" s="11" customFormat="1" ht="27" customHeight="1" x14ac:dyDescent="0.35">
      <c r="C5" s="12"/>
      <c r="D5" s="12"/>
      <c r="E5" s="12"/>
      <c r="F5" s="12"/>
      <c r="G5" s="12"/>
      <c r="H5" s="12"/>
      <c r="I5" s="12"/>
      <c r="J5" s="12"/>
      <c r="K5" s="1"/>
      <c r="L5" s="12"/>
      <c r="M5" s="12"/>
      <c r="N5" s="47"/>
      <c r="O5" s="50" t="s">
        <v>112</v>
      </c>
      <c r="P5" s="46"/>
    </row>
    <row r="6" spans="1:16" s="11" customFormat="1" ht="24" customHeight="1" x14ac:dyDescent="0.35">
      <c r="C6" s="12"/>
      <c r="D6" s="12"/>
      <c r="E6" s="12"/>
      <c r="F6" s="12"/>
      <c r="G6" s="12"/>
      <c r="H6" s="12"/>
      <c r="I6" s="12"/>
      <c r="J6" s="12"/>
      <c r="K6" s="1"/>
      <c r="L6" s="12"/>
      <c r="M6" s="12"/>
      <c r="N6" s="48"/>
      <c r="O6" s="50"/>
      <c r="P6" s="45"/>
    </row>
    <row r="7" spans="1:16" s="11" customFormat="1" ht="24" customHeight="1" x14ac:dyDescent="0.25">
      <c r="C7" s="12"/>
      <c r="D7" s="12"/>
      <c r="E7" s="12"/>
      <c r="F7" s="12"/>
      <c r="G7" s="12"/>
      <c r="H7" s="12"/>
      <c r="I7" s="12"/>
      <c r="J7" s="12"/>
      <c r="K7" s="1"/>
      <c r="L7" s="12"/>
      <c r="M7" s="12"/>
      <c r="N7" s="12"/>
      <c r="O7" s="43"/>
      <c r="P7" s="43"/>
    </row>
    <row r="8" spans="1:16" s="11" customFormat="1" ht="21.75" customHeight="1" x14ac:dyDescent="0.25">
      <c r="C8" s="12"/>
      <c r="D8" s="12"/>
      <c r="E8" s="12"/>
      <c r="F8" s="12"/>
      <c r="G8" s="12"/>
      <c r="H8" s="12"/>
      <c r="I8" s="12"/>
      <c r="J8" s="12"/>
      <c r="K8" s="1"/>
      <c r="L8" s="12"/>
      <c r="M8" s="12"/>
      <c r="N8" s="12"/>
      <c r="O8" s="63"/>
      <c r="P8" s="63"/>
    </row>
    <row r="9" spans="1:16" ht="36.75" customHeight="1" x14ac:dyDescent="0.2">
      <c r="A9" s="62" t="s">
        <v>19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36.7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25.5" customHeight="1" x14ac:dyDescent="0.4">
      <c r="A11" s="70" t="s">
        <v>20</v>
      </c>
      <c r="B11" s="70"/>
      <c r="C11" s="70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5.5" customHeight="1" x14ac:dyDescent="0.2">
      <c r="A12" s="71" t="s">
        <v>13</v>
      </c>
      <c r="B12" s="71"/>
      <c r="C12" s="71"/>
      <c r="D12" s="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5.5" customHeight="1" x14ac:dyDescent="0.2">
      <c r="A13" s="44"/>
      <c r="B13" s="44"/>
      <c r="C13" s="44"/>
      <c r="D13" s="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5.5" customHeight="1" x14ac:dyDescent="0.2">
      <c r="A14" s="44"/>
      <c r="B14" s="44"/>
      <c r="C14" s="44"/>
      <c r="D14" s="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 x14ac:dyDescent="0.3">
      <c r="C15" s="13"/>
      <c r="D15" s="13"/>
      <c r="E15" s="13"/>
      <c r="F15" s="13"/>
      <c r="G15" s="3"/>
      <c r="H15" s="13"/>
      <c r="I15" s="13"/>
      <c r="J15" s="4"/>
      <c r="K15" s="10"/>
      <c r="L15" s="10"/>
      <c r="M15" s="10"/>
      <c r="N15" s="10"/>
      <c r="O15" s="10"/>
      <c r="P15" s="21" t="s">
        <v>17</v>
      </c>
    </row>
    <row r="16" spans="1:16" ht="39" customHeight="1" x14ac:dyDescent="0.2">
      <c r="A16" s="72" t="s">
        <v>14</v>
      </c>
      <c r="B16" s="72" t="s">
        <v>15</v>
      </c>
      <c r="C16" s="72" t="s">
        <v>10</v>
      </c>
      <c r="D16" s="73" t="s">
        <v>16</v>
      </c>
      <c r="E16" s="67" t="s">
        <v>1</v>
      </c>
      <c r="F16" s="67"/>
      <c r="G16" s="67"/>
      <c r="H16" s="67"/>
      <c r="I16" s="67"/>
      <c r="J16" s="67" t="s">
        <v>2</v>
      </c>
      <c r="K16" s="67"/>
      <c r="L16" s="67"/>
      <c r="M16" s="67"/>
      <c r="N16" s="67"/>
      <c r="O16" s="67"/>
      <c r="P16" s="66" t="s">
        <v>3</v>
      </c>
    </row>
    <row r="17" spans="1:16" ht="33.75" customHeight="1" x14ac:dyDescent="0.2">
      <c r="A17" s="72"/>
      <c r="B17" s="72"/>
      <c r="C17" s="72"/>
      <c r="D17" s="73"/>
      <c r="E17" s="65" t="s">
        <v>11</v>
      </c>
      <c r="F17" s="65" t="s">
        <v>4</v>
      </c>
      <c r="G17" s="65" t="s">
        <v>5</v>
      </c>
      <c r="H17" s="65"/>
      <c r="I17" s="65" t="s">
        <v>6</v>
      </c>
      <c r="J17" s="65" t="s">
        <v>11</v>
      </c>
      <c r="K17" s="65" t="s">
        <v>12</v>
      </c>
      <c r="L17" s="65" t="s">
        <v>4</v>
      </c>
      <c r="M17" s="65" t="s">
        <v>5</v>
      </c>
      <c r="N17" s="65"/>
      <c r="O17" s="65" t="s">
        <v>6</v>
      </c>
      <c r="P17" s="66"/>
    </row>
    <row r="18" spans="1:16" ht="64.5" customHeight="1" x14ac:dyDescent="0.2">
      <c r="A18" s="72"/>
      <c r="B18" s="72"/>
      <c r="C18" s="72"/>
      <c r="D18" s="73"/>
      <c r="E18" s="65"/>
      <c r="F18" s="65"/>
      <c r="G18" s="65" t="s">
        <v>7</v>
      </c>
      <c r="H18" s="65" t="s">
        <v>8</v>
      </c>
      <c r="I18" s="65"/>
      <c r="J18" s="65"/>
      <c r="K18" s="65" t="s">
        <v>9</v>
      </c>
      <c r="L18" s="65"/>
      <c r="M18" s="65" t="s">
        <v>7</v>
      </c>
      <c r="N18" s="65" t="s">
        <v>8</v>
      </c>
      <c r="O18" s="65"/>
      <c r="P18" s="66"/>
    </row>
    <row r="19" spans="1:16" ht="22.5" customHeight="1" x14ac:dyDescent="0.2">
      <c r="A19" s="72"/>
      <c r="B19" s="72"/>
      <c r="C19" s="72"/>
      <c r="D19" s="7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ht="18.75" customHeight="1" x14ac:dyDescent="0.2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</row>
    <row r="21" spans="1:16" s="23" customFormat="1" ht="29.25" customHeight="1" x14ac:dyDescent="0.3">
      <c r="A21" s="30" t="s">
        <v>21</v>
      </c>
      <c r="B21" s="31"/>
      <c r="C21" s="32"/>
      <c r="D21" s="33" t="s">
        <v>22</v>
      </c>
      <c r="E21" s="58">
        <f>E22</f>
        <v>2119100</v>
      </c>
      <c r="F21" s="58">
        <f t="shared" ref="F21:O22" si="0">F22</f>
        <v>2119100</v>
      </c>
      <c r="G21" s="58">
        <f t="shared" si="0"/>
        <v>1655000</v>
      </c>
      <c r="H21" s="58">
        <f t="shared" si="0"/>
        <v>40700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58">
        <f>E21+J21</f>
        <v>2119100</v>
      </c>
    </row>
    <row r="22" spans="1:16" s="52" customFormat="1" ht="40.5" customHeight="1" x14ac:dyDescent="0.3">
      <c r="A22" s="30" t="s">
        <v>23</v>
      </c>
      <c r="B22" s="31"/>
      <c r="C22" s="32"/>
      <c r="D22" s="33" t="s">
        <v>22</v>
      </c>
      <c r="E22" s="58">
        <f>E23</f>
        <v>2119100</v>
      </c>
      <c r="F22" s="58">
        <f t="shared" si="0"/>
        <v>2119100</v>
      </c>
      <c r="G22" s="58">
        <f t="shared" si="0"/>
        <v>1655000</v>
      </c>
      <c r="H22" s="58">
        <f t="shared" si="0"/>
        <v>40700</v>
      </c>
      <c r="I22" s="58">
        <f t="shared" si="0"/>
        <v>0</v>
      </c>
      <c r="J22" s="58">
        <f t="shared" si="0"/>
        <v>0</v>
      </c>
      <c r="K22" s="58">
        <f t="shared" si="0"/>
        <v>0</v>
      </c>
      <c r="L22" s="58">
        <f t="shared" si="0"/>
        <v>0</v>
      </c>
      <c r="M22" s="58">
        <f t="shared" si="0"/>
        <v>0</v>
      </c>
      <c r="N22" s="58">
        <f t="shared" si="0"/>
        <v>0</v>
      </c>
      <c r="O22" s="58">
        <f t="shared" si="0"/>
        <v>0</v>
      </c>
      <c r="P22" s="58">
        <f t="shared" ref="P22:P55" si="1">E22+J22</f>
        <v>2119100</v>
      </c>
    </row>
    <row r="23" spans="1:16" s="22" customFormat="1" ht="109.5" customHeight="1" x14ac:dyDescent="0.3">
      <c r="A23" s="34" t="s">
        <v>24</v>
      </c>
      <c r="B23" s="34" t="s">
        <v>25</v>
      </c>
      <c r="C23" s="35" t="s">
        <v>26</v>
      </c>
      <c r="D23" s="36" t="s">
        <v>27</v>
      </c>
      <c r="E23" s="59">
        <v>2119100</v>
      </c>
      <c r="F23" s="59">
        <v>2119100</v>
      </c>
      <c r="G23" s="59">
        <v>1655000</v>
      </c>
      <c r="H23" s="59">
        <v>40700</v>
      </c>
      <c r="I23" s="59">
        <v>0</v>
      </c>
      <c r="J23" s="60">
        <f t="shared" ref="J23:J55" si="2">L23+K23</f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f t="shared" si="1"/>
        <v>2119100</v>
      </c>
    </row>
    <row r="24" spans="1:16" s="23" customFormat="1" ht="29.25" customHeight="1" x14ac:dyDescent="0.3">
      <c r="A24" s="30" t="s">
        <v>28</v>
      </c>
      <c r="B24" s="31"/>
      <c r="C24" s="32"/>
      <c r="D24" s="33" t="s">
        <v>29</v>
      </c>
      <c r="E24" s="58">
        <f>E25</f>
        <v>658107</v>
      </c>
      <c r="F24" s="58">
        <f t="shared" ref="F24:O24" si="3">F25</f>
        <v>658107</v>
      </c>
      <c r="G24" s="58">
        <f t="shared" si="3"/>
        <v>422747</v>
      </c>
      <c r="H24" s="58">
        <f t="shared" si="3"/>
        <v>7200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58">
        <f t="shared" si="3"/>
        <v>0</v>
      </c>
      <c r="M24" s="58">
        <f t="shared" si="3"/>
        <v>0</v>
      </c>
      <c r="N24" s="58">
        <f t="shared" si="3"/>
        <v>0</v>
      </c>
      <c r="O24" s="58">
        <f t="shared" si="3"/>
        <v>0</v>
      </c>
      <c r="P24" s="58">
        <f t="shared" si="1"/>
        <v>658107</v>
      </c>
    </row>
    <row r="25" spans="1:16" s="52" customFormat="1" ht="29.25" customHeight="1" x14ac:dyDescent="0.3">
      <c r="A25" s="30" t="s">
        <v>30</v>
      </c>
      <c r="B25" s="31"/>
      <c r="C25" s="32"/>
      <c r="D25" s="33" t="s">
        <v>29</v>
      </c>
      <c r="E25" s="58">
        <f>E26+E27+E28+E29+E30+E31+E32</f>
        <v>658107</v>
      </c>
      <c r="F25" s="58">
        <f t="shared" ref="F25:H25" si="4">F26+F27+F28+F29+F30+F31+F32</f>
        <v>658107</v>
      </c>
      <c r="G25" s="58">
        <f t="shared" si="4"/>
        <v>422747</v>
      </c>
      <c r="H25" s="58">
        <f t="shared" si="4"/>
        <v>7200</v>
      </c>
      <c r="I25" s="58">
        <f t="shared" ref="I25:O25" si="5">I26+I27+I28+I29+I30+I31</f>
        <v>0</v>
      </c>
      <c r="J25" s="58">
        <f t="shared" si="5"/>
        <v>0</v>
      </c>
      <c r="K25" s="58">
        <f t="shared" si="5"/>
        <v>0</v>
      </c>
      <c r="L25" s="58">
        <f t="shared" si="5"/>
        <v>0</v>
      </c>
      <c r="M25" s="58">
        <f t="shared" si="5"/>
        <v>0</v>
      </c>
      <c r="N25" s="58">
        <f t="shared" si="5"/>
        <v>0</v>
      </c>
      <c r="O25" s="58">
        <f t="shared" si="5"/>
        <v>0</v>
      </c>
      <c r="P25" s="58">
        <f t="shared" si="1"/>
        <v>658107</v>
      </c>
    </row>
    <row r="26" spans="1:16" s="22" customFormat="1" ht="45" customHeight="1" x14ac:dyDescent="0.3">
      <c r="A26" s="34" t="s">
        <v>31</v>
      </c>
      <c r="B26" s="34" t="s">
        <v>0</v>
      </c>
      <c r="C26" s="35" t="s">
        <v>32</v>
      </c>
      <c r="D26" s="36" t="s">
        <v>33</v>
      </c>
      <c r="E26" s="59">
        <v>26963</v>
      </c>
      <c r="F26" s="59">
        <v>26963</v>
      </c>
      <c r="G26" s="59">
        <v>0</v>
      </c>
      <c r="H26" s="59">
        <v>0</v>
      </c>
      <c r="I26" s="59">
        <v>0</v>
      </c>
      <c r="J26" s="60">
        <f t="shared" si="2"/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f t="shared" si="1"/>
        <v>26963</v>
      </c>
    </row>
    <row r="27" spans="1:16" s="22" customFormat="1" ht="48" customHeight="1" x14ac:dyDescent="0.3">
      <c r="A27" s="34" t="s">
        <v>34</v>
      </c>
      <c r="B27" s="34" t="s">
        <v>35</v>
      </c>
      <c r="C27" s="35" t="s">
        <v>36</v>
      </c>
      <c r="D27" s="36" t="s">
        <v>37</v>
      </c>
      <c r="E27" s="59">
        <v>5900</v>
      </c>
      <c r="F27" s="59">
        <v>5900</v>
      </c>
      <c r="G27" s="59">
        <v>0</v>
      </c>
      <c r="H27" s="59">
        <v>0</v>
      </c>
      <c r="I27" s="59">
        <v>0</v>
      </c>
      <c r="J27" s="60">
        <f t="shared" si="2"/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f t="shared" si="1"/>
        <v>5900</v>
      </c>
    </row>
    <row r="28" spans="1:16" s="22" customFormat="1" ht="50.25" customHeight="1" x14ac:dyDescent="0.3">
      <c r="A28" s="34" t="s">
        <v>38</v>
      </c>
      <c r="B28" s="34" t="s">
        <v>39</v>
      </c>
      <c r="C28" s="35" t="s">
        <v>36</v>
      </c>
      <c r="D28" s="36" t="s">
        <v>40</v>
      </c>
      <c r="E28" s="59">
        <v>531224</v>
      </c>
      <c r="F28" s="59">
        <v>531224</v>
      </c>
      <c r="G28" s="59">
        <v>422747</v>
      </c>
      <c r="H28" s="59">
        <v>7200</v>
      </c>
      <c r="I28" s="59">
        <v>0</v>
      </c>
      <c r="J28" s="60">
        <f t="shared" si="2"/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f t="shared" si="1"/>
        <v>531224</v>
      </c>
    </row>
    <row r="29" spans="1:16" s="22" customFormat="1" ht="51.75" customHeight="1" x14ac:dyDescent="0.3">
      <c r="A29" s="34" t="s">
        <v>41</v>
      </c>
      <c r="B29" s="34" t="s">
        <v>42</v>
      </c>
      <c r="C29" s="35" t="s">
        <v>43</v>
      </c>
      <c r="D29" s="36" t="s">
        <v>44</v>
      </c>
      <c r="E29" s="59">
        <v>15000</v>
      </c>
      <c r="F29" s="59">
        <v>15000</v>
      </c>
      <c r="G29" s="59">
        <v>0</v>
      </c>
      <c r="H29" s="59">
        <v>0</v>
      </c>
      <c r="I29" s="59">
        <v>0</v>
      </c>
      <c r="J29" s="60">
        <f t="shared" si="2"/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f t="shared" si="1"/>
        <v>15000</v>
      </c>
    </row>
    <row r="30" spans="1:16" s="22" customFormat="1" ht="55.5" customHeight="1" x14ac:dyDescent="0.3">
      <c r="A30" s="34" t="s">
        <v>45</v>
      </c>
      <c r="B30" s="34" t="s">
        <v>46</v>
      </c>
      <c r="C30" s="35" t="s">
        <v>47</v>
      </c>
      <c r="D30" s="36" t="s">
        <v>48</v>
      </c>
      <c r="E30" s="59">
        <v>32800</v>
      </c>
      <c r="F30" s="59">
        <v>32800</v>
      </c>
      <c r="G30" s="59">
        <v>0</v>
      </c>
      <c r="H30" s="59">
        <v>0</v>
      </c>
      <c r="I30" s="59">
        <v>0</v>
      </c>
      <c r="J30" s="60">
        <f t="shared" si="2"/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f t="shared" si="1"/>
        <v>32800</v>
      </c>
    </row>
    <row r="31" spans="1:16" s="22" customFormat="1" ht="39" customHeight="1" x14ac:dyDescent="0.3">
      <c r="A31" s="34" t="s">
        <v>49</v>
      </c>
      <c r="B31" s="34" t="s">
        <v>50</v>
      </c>
      <c r="C31" s="35" t="s">
        <v>0</v>
      </c>
      <c r="D31" s="36" t="s">
        <v>51</v>
      </c>
      <c r="E31" s="59">
        <v>4100</v>
      </c>
      <c r="F31" s="59">
        <v>4100</v>
      </c>
      <c r="G31" s="59">
        <v>0</v>
      </c>
      <c r="H31" s="59">
        <v>0</v>
      </c>
      <c r="I31" s="59">
        <v>0</v>
      </c>
      <c r="J31" s="60">
        <f t="shared" si="2"/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f t="shared" si="1"/>
        <v>4100</v>
      </c>
    </row>
    <row r="32" spans="1:16" s="22" customFormat="1" ht="65.25" customHeight="1" x14ac:dyDescent="0.3">
      <c r="A32" s="34" t="s">
        <v>109</v>
      </c>
      <c r="B32" s="34">
        <v>9800</v>
      </c>
      <c r="C32" s="57" t="s">
        <v>0</v>
      </c>
      <c r="D32" s="36" t="s">
        <v>110</v>
      </c>
      <c r="E32" s="59">
        <f>30600+11520</f>
        <v>42120</v>
      </c>
      <c r="F32" s="59">
        <f>30600+11520</f>
        <v>42120</v>
      </c>
      <c r="G32" s="59"/>
      <c r="H32" s="59"/>
      <c r="I32" s="59"/>
      <c r="J32" s="60"/>
      <c r="K32" s="59"/>
      <c r="L32" s="59"/>
      <c r="M32" s="59"/>
      <c r="N32" s="59"/>
      <c r="O32" s="59"/>
      <c r="P32" s="59">
        <f t="shared" si="1"/>
        <v>42120</v>
      </c>
    </row>
    <row r="33" spans="1:16" s="23" customFormat="1" ht="75.75" customHeight="1" x14ac:dyDescent="0.3">
      <c r="A33" s="30" t="s">
        <v>52</v>
      </c>
      <c r="B33" s="31"/>
      <c r="C33" s="32"/>
      <c r="D33" s="33" t="s">
        <v>53</v>
      </c>
      <c r="E33" s="58">
        <f>E34</f>
        <v>22733765</v>
      </c>
      <c r="F33" s="58">
        <f t="shared" ref="F33:P33" si="6">F34</f>
        <v>22733765</v>
      </c>
      <c r="G33" s="58">
        <f t="shared" si="6"/>
        <v>15754401</v>
      </c>
      <c r="H33" s="58">
        <f t="shared" si="6"/>
        <v>2217391</v>
      </c>
      <c r="I33" s="58">
        <f t="shared" si="6"/>
        <v>0</v>
      </c>
      <c r="J33" s="58">
        <f t="shared" si="6"/>
        <v>880203</v>
      </c>
      <c r="K33" s="58">
        <f t="shared" si="6"/>
        <v>330625</v>
      </c>
      <c r="L33" s="58">
        <f t="shared" si="6"/>
        <v>549578</v>
      </c>
      <c r="M33" s="58">
        <f t="shared" si="6"/>
        <v>0</v>
      </c>
      <c r="N33" s="58">
        <f t="shared" si="6"/>
        <v>33860</v>
      </c>
      <c r="O33" s="58">
        <f t="shared" si="6"/>
        <v>330625</v>
      </c>
      <c r="P33" s="58">
        <f t="shared" si="6"/>
        <v>23613968</v>
      </c>
    </row>
    <row r="34" spans="1:16" s="52" customFormat="1" ht="59.25" customHeight="1" x14ac:dyDescent="0.3">
      <c r="A34" s="30" t="s">
        <v>54</v>
      </c>
      <c r="B34" s="31"/>
      <c r="C34" s="32"/>
      <c r="D34" s="33" t="s">
        <v>53</v>
      </c>
      <c r="E34" s="58">
        <f>E35+E38+E39+E40+E41</f>
        <v>22733765</v>
      </c>
      <c r="F34" s="58">
        <f t="shared" ref="F34:P34" si="7">F35+F38+F39+F40+F41</f>
        <v>22733765</v>
      </c>
      <c r="G34" s="58">
        <f t="shared" si="7"/>
        <v>15754401</v>
      </c>
      <c r="H34" s="58">
        <f t="shared" si="7"/>
        <v>2217391</v>
      </c>
      <c r="I34" s="58">
        <f t="shared" si="7"/>
        <v>0</v>
      </c>
      <c r="J34" s="58">
        <f t="shared" si="7"/>
        <v>880203</v>
      </c>
      <c r="K34" s="58">
        <f t="shared" si="7"/>
        <v>330625</v>
      </c>
      <c r="L34" s="58">
        <f t="shared" si="7"/>
        <v>549578</v>
      </c>
      <c r="M34" s="58">
        <f t="shared" si="7"/>
        <v>0</v>
      </c>
      <c r="N34" s="58">
        <f t="shared" si="7"/>
        <v>33860</v>
      </c>
      <c r="O34" s="58">
        <f t="shared" si="7"/>
        <v>330625</v>
      </c>
      <c r="P34" s="58">
        <f t="shared" si="7"/>
        <v>23613968</v>
      </c>
    </row>
    <row r="35" spans="1:16" s="22" customFormat="1" ht="98.25" customHeight="1" x14ac:dyDescent="0.3">
      <c r="A35" s="34" t="s">
        <v>55</v>
      </c>
      <c r="B35" s="34" t="s">
        <v>56</v>
      </c>
      <c r="C35" s="35" t="s">
        <v>57</v>
      </c>
      <c r="D35" s="36" t="s">
        <v>58</v>
      </c>
      <c r="E35" s="59">
        <v>21746054</v>
      </c>
      <c r="F35" s="59">
        <v>21746054</v>
      </c>
      <c r="G35" s="59">
        <v>14999972</v>
      </c>
      <c r="H35" s="59">
        <v>2217391</v>
      </c>
      <c r="I35" s="59">
        <v>0</v>
      </c>
      <c r="J35" s="59">
        <v>511890</v>
      </c>
      <c r="K35" s="59">
        <v>30000</v>
      </c>
      <c r="L35" s="59">
        <v>481890</v>
      </c>
      <c r="M35" s="59">
        <v>0</v>
      </c>
      <c r="N35" s="59">
        <v>0</v>
      </c>
      <c r="O35" s="59">
        <f>K35</f>
        <v>30000</v>
      </c>
      <c r="P35" s="59">
        <f t="shared" si="1"/>
        <v>22257944</v>
      </c>
    </row>
    <row r="36" spans="1:16" s="22" customFormat="1" ht="21.75" customHeight="1" x14ac:dyDescent="0.3">
      <c r="A36" s="34"/>
      <c r="B36" s="34"/>
      <c r="C36" s="35"/>
      <c r="D36" s="42" t="s">
        <v>102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s="40" customFormat="1" ht="39.75" customHeight="1" x14ac:dyDescent="0.3">
      <c r="A37" s="37"/>
      <c r="B37" s="37"/>
      <c r="C37" s="38"/>
      <c r="D37" s="39" t="s">
        <v>103</v>
      </c>
      <c r="E37" s="61">
        <f>13763600+100620</f>
        <v>13864220</v>
      </c>
      <c r="F37" s="61">
        <v>13763600</v>
      </c>
      <c r="G37" s="61">
        <v>11281639</v>
      </c>
      <c r="H37" s="61"/>
      <c r="I37" s="61"/>
      <c r="J37" s="61"/>
      <c r="K37" s="61"/>
      <c r="L37" s="61"/>
      <c r="M37" s="61"/>
      <c r="N37" s="61"/>
      <c r="O37" s="61"/>
      <c r="P37" s="61">
        <f>E37</f>
        <v>13864220</v>
      </c>
    </row>
    <row r="38" spans="1:16" s="22" customFormat="1" ht="62.25" customHeight="1" x14ac:dyDescent="0.3">
      <c r="A38" s="34" t="s">
        <v>59</v>
      </c>
      <c r="B38" s="34" t="s">
        <v>60</v>
      </c>
      <c r="C38" s="35" t="s">
        <v>61</v>
      </c>
      <c r="D38" s="36" t="s">
        <v>62</v>
      </c>
      <c r="E38" s="59">
        <v>163427</v>
      </c>
      <c r="F38" s="59">
        <v>163427</v>
      </c>
      <c r="G38" s="59">
        <v>129396</v>
      </c>
      <c r="H38" s="59">
        <v>0</v>
      </c>
      <c r="I38" s="59">
        <v>0</v>
      </c>
      <c r="J38" s="60">
        <f t="shared" si="2"/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f t="shared" si="1"/>
        <v>163427</v>
      </c>
    </row>
    <row r="39" spans="1:16" s="22" customFormat="1" ht="96" customHeight="1" x14ac:dyDescent="0.3">
      <c r="A39" s="34" t="s">
        <v>63</v>
      </c>
      <c r="B39" s="34" t="s">
        <v>64</v>
      </c>
      <c r="C39" s="35" t="s">
        <v>61</v>
      </c>
      <c r="D39" s="36" t="s">
        <v>65</v>
      </c>
      <c r="E39" s="59">
        <v>765784</v>
      </c>
      <c r="F39" s="59">
        <v>765784</v>
      </c>
      <c r="G39" s="59">
        <v>625033</v>
      </c>
      <c r="H39" s="59">
        <v>0</v>
      </c>
      <c r="I39" s="59">
        <v>0</v>
      </c>
      <c r="J39" s="59">
        <v>67688</v>
      </c>
      <c r="K39" s="59">
        <v>0</v>
      </c>
      <c r="L39" s="59">
        <v>67688</v>
      </c>
      <c r="M39" s="59">
        <v>0</v>
      </c>
      <c r="N39" s="59">
        <v>33860</v>
      </c>
      <c r="O39" s="59">
        <v>0</v>
      </c>
      <c r="P39" s="59">
        <f>E39+J39</f>
        <v>833472</v>
      </c>
    </row>
    <row r="40" spans="1:16" s="22" customFormat="1" ht="105" customHeight="1" x14ac:dyDescent="0.3">
      <c r="A40" s="34" t="s">
        <v>66</v>
      </c>
      <c r="B40" s="34" t="s">
        <v>67</v>
      </c>
      <c r="C40" s="35" t="s">
        <v>36</v>
      </c>
      <c r="D40" s="36" t="s">
        <v>68</v>
      </c>
      <c r="E40" s="59">
        <v>58500</v>
      </c>
      <c r="F40" s="59">
        <v>58500</v>
      </c>
      <c r="G40" s="59">
        <v>0</v>
      </c>
      <c r="H40" s="59">
        <v>0</v>
      </c>
      <c r="I40" s="59">
        <v>0</v>
      </c>
      <c r="J40" s="60">
        <f t="shared" si="2"/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f t="shared" si="1"/>
        <v>58500</v>
      </c>
    </row>
    <row r="41" spans="1:16" s="22" customFormat="1" ht="105" customHeight="1" x14ac:dyDescent="0.3">
      <c r="A41" s="34">
        <v>617321</v>
      </c>
      <c r="B41" s="34">
        <v>7321</v>
      </c>
      <c r="C41" s="35">
        <v>443</v>
      </c>
      <c r="D41" s="36" t="s">
        <v>111</v>
      </c>
      <c r="E41" s="59"/>
      <c r="F41" s="59"/>
      <c r="G41" s="59"/>
      <c r="H41" s="59"/>
      <c r="I41" s="59"/>
      <c r="J41" s="59">
        <v>300625</v>
      </c>
      <c r="K41" s="59">
        <v>300625</v>
      </c>
      <c r="L41" s="59"/>
      <c r="M41" s="59"/>
      <c r="N41" s="59"/>
      <c r="O41" s="59">
        <f>K41</f>
        <v>300625</v>
      </c>
      <c r="P41" s="59">
        <f t="shared" si="1"/>
        <v>300625</v>
      </c>
    </row>
    <row r="42" spans="1:16" s="23" customFormat="1" ht="63" customHeight="1" x14ac:dyDescent="0.3">
      <c r="A42" s="30" t="s">
        <v>69</v>
      </c>
      <c r="B42" s="31"/>
      <c r="C42" s="32"/>
      <c r="D42" s="33" t="s">
        <v>70</v>
      </c>
      <c r="E42" s="58">
        <f>E43</f>
        <v>777311</v>
      </c>
      <c r="F42" s="58">
        <f t="shared" ref="F42:O42" si="8">F43</f>
        <v>777311</v>
      </c>
      <c r="G42" s="58">
        <f t="shared" si="8"/>
        <v>555785</v>
      </c>
      <c r="H42" s="58">
        <f t="shared" si="8"/>
        <v>0</v>
      </c>
      <c r="I42" s="58">
        <f t="shared" si="8"/>
        <v>0</v>
      </c>
      <c r="J42" s="60">
        <f t="shared" si="2"/>
        <v>0</v>
      </c>
      <c r="K42" s="58">
        <f t="shared" si="8"/>
        <v>0</v>
      </c>
      <c r="L42" s="58">
        <f t="shared" si="8"/>
        <v>0</v>
      </c>
      <c r="M42" s="58">
        <f t="shared" si="8"/>
        <v>0</v>
      </c>
      <c r="N42" s="58">
        <f t="shared" si="8"/>
        <v>0</v>
      </c>
      <c r="O42" s="58">
        <f t="shared" si="8"/>
        <v>0</v>
      </c>
      <c r="P42" s="58">
        <f t="shared" si="1"/>
        <v>777311</v>
      </c>
    </row>
    <row r="43" spans="1:16" s="52" customFormat="1" ht="57" customHeight="1" x14ac:dyDescent="0.3">
      <c r="A43" s="30" t="s">
        <v>71</v>
      </c>
      <c r="B43" s="31"/>
      <c r="C43" s="32"/>
      <c r="D43" s="33" t="s">
        <v>70</v>
      </c>
      <c r="E43" s="58">
        <f>E44+E45+E46+E47+E48+E49+E50</f>
        <v>777311</v>
      </c>
      <c r="F43" s="58">
        <f t="shared" ref="F43:O43" si="9">F44+F45+F46+F47+F48+F49+F50</f>
        <v>777311</v>
      </c>
      <c r="G43" s="58">
        <f t="shared" si="9"/>
        <v>555785</v>
      </c>
      <c r="H43" s="58">
        <f t="shared" si="9"/>
        <v>0</v>
      </c>
      <c r="I43" s="58">
        <f t="shared" si="9"/>
        <v>0</v>
      </c>
      <c r="J43" s="60">
        <f t="shared" si="2"/>
        <v>0</v>
      </c>
      <c r="K43" s="58">
        <f t="shared" si="9"/>
        <v>0</v>
      </c>
      <c r="L43" s="58">
        <f t="shared" si="9"/>
        <v>0</v>
      </c>
      <c r="M43" s="58">
        <f t="shared" si="9"/>
        <v>0</v>
      </c>
      <c r="N43" s="58">
        <f t="shared" si="9"/>
        <v>0</v>
      </c>
      <c r="O43" s="58">
        <f t="shared" si="9"/>
        <v>0</v>
      </c>
      <c r="P43" s="58">
        <f t="shared" si="1"/>
        <v>777311</v>
      </c>
    </row>
    <row r="44" spans="1:16" s="22" customFormat="1" ht="49.5" customHeight="1" x14ac:dyDescent="0.3">
      <c r="A44" s="34" t="s">
        <v>72</v>
      </c>
      <c r="B44" s="34" t="s">
        <v>73</v>
      </c>
      <c r="C44" s="35" t="s">
        <v>74</v>
      </c>
      <c r="D44" s="36" t="s">
        <v>75</v>
      </c>
      <c r="E44" s="59">
        <v>920</v>
      </c>
      <c r="F44" s="59">
        <v>920</v>
      </c>
      <c r="G44" s="59">
        <v>0</v>
      </c>
      <c r="H44" s="59">
        <v>0</v>
      </c>
      <c r="I44" s="59">
        <v>0</v>
      </c>
      <c r="J44" s="60">
        <f t="shared" si="2"/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f t="shared" si="1"/>
        <v>920</v>
      </c>
    </row>
    <row r="45" spans="1:16" s="22" customFormat="1" ht="75.75" customHeight="1" x14ac:dyDescent="0.3">
      <c r="A45" s="34" t="s">
        <v>76</v>
      </c>
      <c r="B45" s="34" t="s">
        <v>77</v>
      </c>
      <c r="C45" s="35" t="s">
        <v>74</v>
      </c>
      <c r="D45" s="36" t="s">
        <v>78</v>
      </c>
      <c r="E45" s="59">
        <v>2200</v>
      </c>
      <c r="F45" s="59">
        <v>2200</v>
      </c>
      <c r="G45" s="59">
        <v>0</v>
      </c>
      <c r="H45" s="59">
        <v>0</v>
      </c>
      <c r="I45" s="59">
        <v>0</v>
      </c>
      <c r="J45" s="60">
        <f t="shared" si="2"/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f t="shared" si="1"/>
        <v>2200</v>
      </c>
    </row>
    <row r="46" spans="1:16" s="22" customFormat="1" ht="60.75" customHeight="1" x14ac:dyDescent="0.3">
      <c r="A46" s="34" t="s">
        <v>79</v>
      </c>
      <c r="B46" s="34" t="s">
        <v>80</v>
      </c>
      <c r="C46" s="35" t="s">
        <v>74</v>
      </c>
      <c r="D46" s="36" t="s">
        <v>81</v>
      </c>
      <c r="E46" s="59">
        <v>33500</v>
      </c>
      <c r="F46" s="59">
        <v>33500</v>
      </c>
      <c r="G46" s="59">
        <v>0</v>
      </c>
      <c r="H46" s="59">
        <v>0</v>
      </c>
      <c r="I46" s="59">
        <v>0</v>
      </c>
      <c r="J46" s="60">
        <f t="shared" si="2"/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f t="shared" si="1"/>
        <v>33500</v>
      </c>
    </row>
    <row r="47" spans="1:16" s="22" customFormat="1" ht="96.75" customHeight="1" x14ac:dyDescent="0.3">
      <c r="A47" s="34" t="s">
        <v>82</v>
      </c>
      <c r="B47" s="34" t="s">
        <v>83</v>
      </c>
      <c r="C47" s="35" t="s">
        <v>56</v>
      </c>
      <c r="D47" s="36" t="s">
        <v>84</v>
      </c>
      <c r="E47" s="59">
        <v>681928</v>
      </c>
      <c r="F47" s="59">
        <v>681928</v>
      </c>
      <c r="G47" s="59">
        <v>555785</v>
      </c>
      <c r="H47" s="59">
        <v>0</v>
      </c>
      <c r="I47" s="59">
        <v>0</v>
      </c>
      <c r="J47" s="60">
        <f t="shared" si="2"/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f t="shared" si="1"/>
        <v>681928</v>
      </c>
    </row>
    <row r="48" spans="1:16" s="22" customFormat="1" ht="123.75" customHeight="1" x14ac:dyDescent="0.3">
      <c r="A48" s="34" t="s">
        <v>85</v>
      </c>
      <c r="B48" s="34" t="s">
        <v>86</v>
      </c>
      <c r="C48" s="35" t="s">
        <v>87</v>
      </c>
      <c r="D48" s="36" t="s">
        <v>88</v>
      </c>
      <c r="E48" s="59">
        <v>47763</v>
      </c>
      <c r="F48" s="59">
        <v>47763</v>
      </c>
      <c r="G48" s="59">
        <v>0</v>
      </c>
      <c r="H48" s="59">
        <v>0</v>
      </c>
      <c r="I48" s="59">
        <v>0</v>
      </c>
      <c r="J48" s="60">
        <f t="shared" si="2"/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f t="shared" si="1"/>
        <v>47763</v>
      </c>
    </row>
    <row r="49" spans="1:16" s="22" customFormat="1" ht="53.25" customHeight="1" x14ac:dyDescent="0.3">
      <c r="A49" s="34" t="s">
        <v>89</v>
      </c>
      <c r="B49" s="34" t="s">
        <v>90</v>
      </c>
      <c r="C49" s="35" t="s">
        <v>91</v>
      </c>
      <c r="D49" s="36" t="s">
        <v>92</v>
      </c>
      <c r="E49" s="59">
        <v>5000</v>
      </c>
      <c r="F49" s="59">
        <v>5000</v>
      </c>
      <c r="G49" s="59">
        <v>0</v>
      </c>
      <c r="H49" s="59">
        <v>0</v>
      </c>
      <c r="I49" s="59">
        <v>0</v>
      </c>
      <c r="J49" s="60">
        <f t="shared" si="2"/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f t="shared" si="1"/>
        <v>5000</v>
      </c>
    </row>
    <row r="50" spans="1:16" s="22" customFormat="1" ht="45.75" customHeight="1" x14ac:dyDescent="0.3">
      <c r="A50" s="34" t="s">
        <v>93</v>
      </c>
      <c r="B50" s="34" t="s">
        <v>94</v>
      </c>
      <c r="C50" s="35" t="s">
        <v>60</v>
      </c>
      <c r="D50" s="36" t="s">
        <v>95</v>
      </c>
      <c r="E50" s="59">
        <v>6000</v>
      </c>
      <c r="F50" s="59">
        <v>6000</v>
      </c>
      <c r="G50" s="59">
        <v>0</v>
      </c>
      <c r="H50" s="59">
        <v>0</v>
      </c>
      <c r="I50" s="59">
        <v>0</v>
      </c>
      <c r="J50" s="60">
        <f t="shared" si="2"/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f t="shared" si="1"/>
        <v>6000</v>
      </c>
    </row>
    <row r="51" spans="1:16" s="23" customFormat="1" ht="65.25" customHeight="1" x14ac:dyDescent="0.3">
      <c r="A51" s="30" t="s">
        <v>96</v>
      </c>
      <c r="B51" s="31"/>
      <c r="C51" s="32"/>
      <c r="D51" s="41" t="s">
        <v>106</v>
      </c>
      <c r="E51" s="58">
        <f>E52</f>
        <v>3584908</v>
      </c>
      <c r="F51" s="58">
        <f t="shared" ref="F51:O51" si="10">F52</f>
        <v>3584908</v>
      </c>
      <c r="G51" s="58">
        <f t="shared" si="10"/>
        <v>0</v>
      </c>
      <c r="H51" s="58">
        <f t="shared" si="10"/>
        <v>0</v>
      </c>
      <c r="I51" s="58">
        <f t="shared" si="10"/>
        <v>0</v>
      </c>
      <c r="J51" s="60">
        <f t="shared" si="2"/>
        <v>0</v>
      </c>
      <c r="K51" s="58">
        <f t="shared" si="10"/>
        <v>0</v>
      </c>
      <c r="L51" s="58">
        <f t="shared" si="10"/>
        <v>0</v>
      </c>
      <c r="M51" s="58">
        <f t="shared" si="10"/>
        <v>0</v>
      </c>
      <c r="N51" s="58">
        <f t="shared" si="10"/>
        <v>0</v>
      </c>
      <c r="O51" s="58">
        <f t="shared" si="10"/>
        <v>0</v>
      </c>
      <c r="P51" s="58">
        <f t="shared" si="1"/>
        <v>3584908</v>
      </c>
    </row>
    <row r="52" spans="1:16" s="52" customFormat="1" ht="51.75" customHeight="1" x14ac:dyDescent="0.3">
      <c r="A52" s="30" t="s">
        <v>97</v>
      </c>
      <c r="B52" s="31"/>
      <c r="C52" s="32"/>
      <c r="D52" s="41" t="s">
        <v>106</v>
      </c>
      <c r="E52" s="58">
        <f>E55+E54+E53</f>
        <v>3584908</v>
      </c>
      <c r="F52" s="58">
        <f>F55+F54+F53</f>
        <v>3584908</v>
      </c>
      <c r="G52" s="58">
        <f t="shared" ref="G52:O52" si="11">G55+G54</f>
        <v>0</v>
      </c>
      <c r="H52" s="58">
        <f t="shared" si="11"/>
        <v>0</v>
      </c>
      <c r="I52" s="58">
        <f t="shared" si="11"/>
        <v>0</v>
      </c>
      <c r="J52" s="58">
        <f t="shared" si="11"/>
        <v>0</v>
      </c>
      <c r="K52" s="58">
        <f t="shared" si="11"/>
        <v>0</v>
      </c>
      <c r="L52" s="58">
        <f t="shared" si="11"/>
        <v>0</v>
      </c>
      <c r="M52" s="58">
        <f t="shared" si="11"/>
        <v>0</v>
      </c>
      <c r="N52" s="58">
        <f t="shared" si="11"/>
        <v>0</v>
      </c>
      <c r="O52" s="58">
        <f t="shared" si="11"/>
        <v>0</v>
      </c>
      <c r="P52" s="58">
        <f>P55+P54</f>
        <v>3056008</v>
      </c>
    </row>
    <row r="53" spans="1:16" s="22" customFormat="1" ht="110.25" customHeight="1" x14ac:dyDescent="0.3">
      <c r="A53" s="34">
        <v>3719130</v>
      </c>
      <c r="B53" s="54">
        <v>9130</v>
      </c>
      <c r="C53" s="53" t="s">
        <v>0</v>
      </c>
      <c r="D53" s="36" t="s">
        <v>104</v>
      </c>
      <c r="E53" s="59">
        <v>528900</v>
      </c>
      <c r="F53" s="59">
        <v>528900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s="22" customFormat="1" ht="91.5" customHeight="1" x14ac:dyDescent="0.3">
      <c r="A54" s="34" t="s">
        <v>99</v>
      </c>
      <c r="B54" s="34" t="s">
        <v>100</v>
      </c>
      <c r="C54" s="35" t="s">
        <v>0</v>
      </c>
      <c r="D54" s="36" t="s">
        <v>101</v>
      </c>
      <c r="E54" s="59">
        <f>F54</f>
        <v>744100</v>
      </c>
      <c r="F54" s="59">
        <v>744100</v>
      </c>
      <c r="G54" s="59"/>
      <c r="H54" s="59"/>
      <c r="I54" s="59"/>
      <c r="J54" s="60"/>
      <c r="K54" s="59"/>
      <c r="L54" s="59"/>
      <c r="M54" s="59"/>
      <c r="N54" s="59"/>
      <c r="O54" s="59"/>
      <c r="P54" s="59">
        <f>E54+J54</f>
        <v>744100</v>
      </c>
    </row>
    <row r="55" spans="1:16" s="22" customFormat="1" ht="48.75" customHeight="1" x14ac:dyDescent="0.3">
      <c r="A55" s="34" t="s">
        <v>98</v>
      </c>
      <c r="B55" s="34" t="s">
        <v>50</v>
      </c>
      <c r="C55" s="35" t="s">
        <v>0</v>
      </c>
      <c r="D55" s="36" t="s">
        <v>51</v>
      </c>
      <c r="E55" s="59">
        <v>2311908</v>
      </c>
      <c r="F55" s="59">
        <v>2311908</v>
      </c>
      <c r="G55" s="59">
        <v>0</v>
      </c>
      <c r="H55" s="59">
        <v>0</v>
      </c>
      <c r="I55" s="59">
        <v>0</v>
      </c>
      <c r="J55" s="60">
        <f t="shared" si="2"/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f t="shared" si="1"/>
        <v>2311908</v>
      </c>
    </row>
    <row r="56" spans="1:16" s="23" customFormat="1" ht="36.75" customHeight="1" x14ac:dyDescent="0.3">
      <c r="A56" s="30"/>
      <c r="B56" s="31"/>
      <c r="C56" s="32"/>
      <c r="D56" s="33" t="s">
        <v>18</v>
      </c>
      <c r="E56" s="58">
        <f>E51+E42+E33+E24+E21</f>
        <v>29873191</v>
      </c>
      <c r="F56" s="58">
        <f>F51+F42+F33+F24+F21</f>
        <v>29873191</v>
      </c>
      <c r="G56" s="58">
        <f t="shared" ref="G56:P56" si="12">G51+G42+G33+G24+G21</f>
        <v>18387933</v>
      </c>
      <c r="H56" s="58">
        <f t="shared" si="12"/>
        <v>2265291</v>
      </c>
      <c r="I56" s="58">
        <f t="shared" si="12"/>
        <v>0</v>
      </c>
      <c r="J56" s="58">
        <f t="shared" si="12"/>
        <v>880203</v>
      </c>
      <c r="K56" s="58">
        <f t="shared" si="12"/>
        <v>330625</v>
      </c>
      <c r="L56" s="58">
        <f t="shared" si="12"/>
        <v>549578</v>
      </c>
      <c r="M56" s="58">
        <f t="shared" si="12"/>
        <v>0</v>
      </c>
      <c r="N56" s="58">
        <f t="shared" si="12"/>
        <v>33860</v>
      </c>
      <c r="O56" s="58">
        <f t="shared" si="12"/>
        <v>330625</v>
      </c>
      <c r="P56" s="58">
        <f t="shared" si="12"/>
        <v>30753394</v>
      </c>
    </row>
    <row r="57" spans="1:16" s="23" customFormat="1" ht="36.75" customHeight="1" x14ac:dyDescent="0.3">
      <c r="A57" s="24"/>
      <c r="B57" s="25"/>
      <c r="C57" s="26"/>
      <c r="D57" s="27"/>
      <c r="E57" s="28"/>
      <c r="F57" s="28"/>
      <c r="G57" s="28"/>
      <c r="H57" s="28"/>
      <c r="I57" s="28"/>
      <c r="J57" s="29"/>
      <c r="K57" s="28"/>
      <c r="L57" s="28"/>
      <c r="M57" s="28"/>
      <c r="N57" s="28"/>
      <c r="O57" s="28"/>
      <c r="P57" s="28"/>
    </row>
    <row r="58" spans="1:16" s="23" customFormat="1" ht="36.75" customHeight="1" x14ac:dyDescent="0.3">
      <c r="A58" s="24"/>
      <c r="B58" s="25"/>
      <c r="C58" s="26"/>
      <c r="D58" s="27"/>
      <c r="E58" s="28"/>
      <c r="F58" s="28"/>
      <c r="G58" s="28"/>
      <c r="H58" s="28"/>
      <c r="I58" s="28"/>
      <c r="J58" s="29"/>
      <c r="K58" s="28"/>
      <c r="L58" s="28"/>
      <c r="M58" s="28"/>
      <c r="N58" s="28"/>
      <c r="O58" s="28"/>
      <c r="P58" s="28"/>
    </row>
    <row r="60" spans="1:16" ht="15.75" x14ac:dyDescent="0.25">
      <c r="D60" s="6"/>
      <c r="E60" s="7"/>
      <c r="F60" s="6"/>
      <c r="G60" s="15"/>
      <c r="H60" s="15"/>
      <c r="J60" s="16"/>
      <c r="K60" s="2"/>
      <c r="O60" s="2"/>
    </row>
    <row r="61" spans="1:16" ht="15.6" customHeight="1" x14ac:dyDescent="0.25">
      <c r="D61" s="69"/>
      <c r="E61" s="69"/>
      <c r="F61" s="69"/>
      <c r="G61" s="15"/>
      <c r="H61" s="15"/>
      <c r="K61" s="17"/>
      <c r="O61" s="8"/>
    </row>
    <row r="62" spans="1:16" ht="36.75" customHeight="1" x14ac:dyDescent="0.4">
      <c r="D62" s="68" t="s">
        <v>113</v>
      </c>
      <c r="E62" s="68"/>
      <c r="F62" s="68"/>
      <c r="G62" s="18"/>
      <c r="H62" s="18"/>
      <c r="I62" s="18"/>
      <c r="J62" s="55" t="s">
        <v>114</v>
      </c>
      <c r="K62" s="19"/>
      <c r="L62" s="18"/>
      <c r="M62" s="18"/>
      <c r="N62" s="18"/>
      <c r="O62" s="64"/>
      <c r="P62" s="64"/>
    </row>
  </sheetData>
  <customSheetViews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27">
    <mergeCell ref="A12:C12"/>
    <mergeCell ref="I17:I19"/>
    <mergeCell ref="C16:C19"/>
    <mergeCell ref="E16:I16"/>
    <mergeCell ref="M17:N17"/>
    <mergeCell ref="J17:J19"/>
    <mergeCell ref="A16:A19"/>
    <mergeCell ref="G17:H17"/>
    <mergeCell ref="E17:E19"/>
    <mergeCell ref="B16:B19"/>
    <mergeCell ref="D16:D19"/>
    <mergeCell ref="A9:P9"/>
    <mergeCell ref="O8:P8"/>
    <mergeCell ref="O62:P62"/>
    <mergeCell ref="K17:K19"/>
    <mergeCell ref="N18:N19"/>
    <mergeCell ref="P16:P19"/>
    <mergeCell ref="O17:O19"/>
    <mergeCell ref="J16:O16"/>
    <mergeCell ref="M18:M19"/>
    <mergeCell ref="L17:L19"/>
    <mergeCell ref="D62:F62"/>
    <mergeCell ref="D61:F61"/>
    <mergeCell ref="H18:H19"/>
    <mergeCell ref="G18:G19"/>
    <mergeCell ref="F17:F19"/>
    <mergeCell ref="A11:C11"/>
  </mergeCells>
  <phoneticPr fontId="3" type="noConversion"/>
  <printOptions horizontalCentered="1"/>
  <pageMargins left="0.98425196850393704" right="0.19685039370078741" top="0.19685039370078741" bottom="0.19685039370078741" header="0.19685039370078741" footer="0.19685039370078741"/>
  <pageSetup paperSize="9" scale="28" fitToHeight="2" orientation="landscape" verticalDpi="300" r:id="rId6"/>
  <headerFooter alignWithMargins="0">
    <oddHeader>&amp;C&amp;P</oddHeader>
  </headerFooter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дод.2</vt:lpstr>
      <vt:lpstr>дод.2!Заголовки_для_печати</vt:lpstr>
      <vt:lpstr>дод.2!Область_печати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2020-02-06T09:54:50Z</cp:lastPrinted>
  <dcterms:created xsi:type="dcterms:W3CDTF">2014-01-17T10:52:16Z</dcterms:created>
  <dcterms:modified xsi:type="dcterms:W3CDTF">2020-02-06T09:54:53Z</dcterms:modified>
</cp:coreProperties>
</file>