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50" windowHeight="8190"/>
  </bookViews>
  <sheets>
    <sheet name="Дод 5 " sheetId="11" r:id="rId1"/>
  </sheets>
  <definedNames>
    <definedName name="_xlnm.Print_Titles" localSheetId="0">'Дод 5 '!$A:$C</definedName>
    <definedName name="_xlnm.Print_Area" localSheetId="0">'Дод 5 '!$A$1:$W$31</definedName>
  </definedNames>
  <calcPr calcId="145621"/>
</workbook>
</file>

<file path=xl/calcChain.xml><?xml version="1.0" encoding="utf-8"?>
<calcChain xmlns="http://schemas.openxmlformats.org/spreadsheetml/2006/main">
  <c r="M19" i="11" l="1"/>
  <c r="V19" i="11" s="1"/>
  <c r="M20" i="11" l="1"/>
  <c r="V20" i="11" s="1"/>
  <c r="M21" i="11"/>
  <c r="V21" i="11" s="1"/>
  <c r="M22" i="11"/>
  <c r="V22" i="11" s="1"/>
  <c r="M23" i="11"/>
  <c r="V23" i="11" s="1"/>
  <c r="M25" i="11"/>
  <c r="V25" i="11" s="1"/>
  <c r="M27" i="11"/>
  <c r="V27" i="11" s="1"/>
  <c r="M28" i="11"/>
  <c r="U28" i="11" l="1"/>
  <c r="V28" i="11" s="1"/>
  <c r="T26" i="11" l="1"/>
  <c r="U26" i="11"/>
  <c r="U29" i="11" s="1"/>
  <c r="J27" i="11" l="1"/>
  <c r="J28" i="11"/>
  <c r="H24" i="11" l="1"/>
  <c r="J24" i="11" s="1"/>
  <c r="H25" i="11"/>
  <c r="J25" i="11" s="1"/>
  <c r="H23" i="11"/>
  <c r="J23" i="11" s="1"/>
  <c r="H20" i="11"/>
  <c r="J20" i="11" s="1"/>
  <c r="H21" i="11"/>
  <c r="J21" i="11" s="1"/>
  <c r="H19" i="11"/>
  <c r="J19" i="11" s="1"/>
  <c r="H22" i="11"/>
  <c r="J22" i="11" s="1"/>
  <c r="E26" i="11"/>
  <c r="E29" i="11" s="1"/>
  <c r="F26" i="11"/>
  <c r="F29" i="11" s="1"/>
  <c r="G26" i="11"/>
  <c r="I26" i="11"/>
  <c r="I29" i="11" s="1"/>
  <c r="G29" i="11" l="1"/>
  <c r="H26" i="11"/>
  <c r="H29" i="11" s="1"/>
  <c r="Q24" i="11" l="1"/>
  <c r="M24" i="11" s="1"/>
  <c r="V24" i="11" s="1"/>
  <c r="K26" i="11"/>
  <c r="K29" i="11" s="1"/>
  <c r="D26" i="11"/>
  <c r="J26" i="11" s="1"/>
  <c r="Q26" i="11"/>
  <c r="Q29" i="11" s="1"/>
  <c r="N26" i="11"/>
  <c r="O26" i="11"/>
  <c r="O29" i="11" s="1"/>
  <c r="P26" i="11"/>
  <c r="N29" i="11"/>
  <c r="L26" i="11"/>
  <c r="R26" i="11"/>
  <c r="R29" i="11" s="1"/>
  <c r="S26" i="11"/>
  <c r="S29" i="11" s="1"/>
  <c r="T29" i="11"/>
  <c r="W26" i="11"/>
  <c r="W29" i="11" s="1"/>
  <c r="L29" i="11" l="1"/>
  <c r="M26" i="11"/>
  <c r="V26" i="11" s="1"/>
  <c r="D29" i="11"/>
  <c r="J29" i="11" s="1"/>
  <c r="P29" i="11"/>
  <c r="M29" i="11" s="1"/>
  <c r="V29" i="11" l="1"/>
</calcChain>
</file>

<file path=xl/sharedStrings.xml><?xml version="1.0" encoding="utf-8"?>
<sst xmlns="http://schemas.openxmlformats.org/spreadsheetml/2006/main" count="74" uniqueCount="59">
  <si>
    <t>04322200000</t>
  </si>
  <si>
    <t>субвенції</t>
  </si>
  <si>
    <t>загального фонду на:</t>
  </si>
  <si>
    <t>усього</t>
  </si>
  <si>
    <t>Найменування бюджету - одержувача/надавача                                                                                                                                                                міжбюджетного трансферту</t>
  </si>
  <si>
    <t>Код бюджету</t>
  </si>
  <si>
    <t>Трансферти іншим бюджетам</t>
  </si>
  <si>
    <t>(грн)</t>
  </si>
  <si>
    <t>(код бюджету)</t>
  </si>
  <si>
    <t>УСЬОГО</t>
  </si>
  <si>
    <t>Бюджет Новов’язівської сільської ради</t>
  </si>
  <si>
    <t>Бюджет Новоіванівської сільської ради</t>
  </si>
  <si>
    <t>Бюджет Олександрівської сільської ради</t>
  </si>
  <si>
    <t>Бюджет Чаплинської сільської ради</t>
  </si>
  <si>
    <t>Бюджет Варварівської сільської ради</t>
  </si>
  <si>
    <t>Бюджет Юр’ївської селищної ради</t>
  </si>
  <si>
    <t>Бюджет Павлоградської міської ради</t>
  </si>
  <si>
    <t>04322504000</t>
  </si>
  <si>
    <t>04322505000</t>
  </si>
  <si>
    <t>04322506000</t>
  </si>
  <si>
    <t>04322509000</t>
  </si>
  <si>
    <t>04528000000</t>
  </si>
  <si>
    <t>04552000000</t>
  </si>
  <si>
    <t>04210100000</t>
  </si>
  <si>
    <t>04100000000</t>
  </si>
  <si>
    <t>Обласний бюджет</t>
  </si>
  <si>
    <t>Державний бюджет</t>
  </si>
  <si>
    <t>інші субвенції з місцевого бюджету</t>
  </si>
  <si>
    <t>з них:</t>
  </si>
  <si>
    <t xml:space="preserve"> підтримку закладів перинної медичної допомоги</t>
  </si>
  <si>
    <t>утримання сільських бібліотек</t>
  </si>
  <si>
    <t>утримання будинків культури</t>
  </si>
  <si>
    <t>утримання дошкільних закладів</t>
  </si>
  <si>
    <t>КТПКВ 3719410</t>
  </si>
  <si>
    <t>КТПКВ 3719770</t>
  </si>
  <si>
    <t>КПКВ 0219770</t>
  </si>
  <si>
    <t>дотація на:</t>
  </si>
  <si>
    <t>Додаток 3</t>
  </si>
  <si>
    <t>підтримку закладів охорони здоров’я м. Павлоград</t>
  </si>
  <si>
    <t>КДМБ 41040200</t>
  </si>
  <si>
    <t>КТПКВ 3719130</t>
  </si>
  <si>
    <t xml:space="preserve">до  рішення  районної ради </t>
  </si>
  <si>
    <t xml:space="preserve"> підтримку закладів охорони здоров’я Юр’вської ОТГ</t>
  </si>
  <si>
    <t xml:space="preserve">Трансферти з  інших  місцевих бюджетів 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</si>
  <si>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</si>
  <si>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</si>
  <si>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  (для забезпечення поповнення регіонального матеріального резерву для запобігання та ліквідації наслідків надзвичайних ситуацій )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</si>
  <si>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</si>
  <si>
    <t>Міжбюджетні трансферти на 2020 рік</t>
  </si>
  <si>
    <t>КДМБ 41040400</t>
  </si>
  <si>
    <t>Інші дотації з місцевого бюджету</t>
  </si>
  <si>
    <t>КДМБ 41053900</t>
  </si>
  <si>
    <t>на облаштування загальноосвітніх закладів</t>
  </si>
  <si>
    <t>КПКВ 0219880</t>
  </si>
  <si>
    <t>субвенція з місцевого бюджету державному бюджету на виконання програм соціально-економічного розвитку регіонів</t>
  </si>
  <si>
    <t>Заступник голови   районної ради</t>
  </si>
  <si>
    <t>Т.П. Біловол</t>
  </si>
  <si>
    <t>від 06.02.2020  №335-37/VII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</si>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</sst>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22"/>
      <name val="Times New Roman"/>
      <family val="1"/>
      <charset val="204"/>
    </font>
    <font>
      <sz val="11"/>
      <name val="Arial Cyr"/>
      <family val="2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b/>
      <sz val="65"/>
      <name val="Times New Roman"/>
      <family val="1"/>
      <charset val="204"/>
    </font>
    <font>
      <sz val="54"/>
      <name val="Times New Roman"/>
      <family val="1"/>
      <charset val="204"/>
    </font>
    <font>
      <b/>
      <sz val="54"/>
      <name val="Times New Roman"/>
      <family val="1"/>
      <charset val="204"/>
    </font>
    <font>
      <sz val="58"/>
      <name val="Times New Roman"/>
      <family val="1"/>
      <charset val="204"/>
    </font>
    <font>
      <i/>
      <sz val="56"/>
      <name val="Times New Roman"/>
      <family val="1"/>
      <charset val="204"/>
    </font>
    <font>
      <b/>
      <sz val="70"/>
      <name val="Times New Roman"/>
      <family val="1"/>
      <charset val="204"/>
    </font>
    <font>
      <sz val="65"/>
      <name val="Times New Roman"/>
      <family val="1"/>
      <charset val="204"/>
    </font>
    <font>
      <sz val="54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48"/>
      <color indexed="10"/>
      <name val="Times New Roman"/>
      <family val="1"/>
      <charset val="204"/>
    </font>
    <font>
      <b/>
      <sz val="80"/>
      <name val="Times New Roman"/>
      <family val="1"/>
      <charset val="204"/>
    </font>
    <font>
      <sz val="57"/>
      <name val="Times New Roman"/>
      <family val="1"/>
      <charset val="204"/>
    </font>
    <font>
      <sz val="69"/>
      <name val="Times New Roman"/>
      <family val="1"/>
      <charset val="204"/>
    </font>
    <font>
      <sz val="6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54"/>
      <name val="Arial Cyr"/>
      <family val="2"/>
      <charset val="204"/>
    </font>
    <font>
      <i/>
      <sz val="54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b/>
      <sz val="57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42"/>
      <name val="Arial Cyr"/>
      <family val="2"/>
      <charset val="204"/>
    </font>
    <font>
      <b/>
      <sz val="36"/>
      <name val="Arial Cyr"/>
      <family val="2"/>
      <charset val="204"/>
    </font>
    <font>
      <b/>
      <sz val="100"/>
      <name val="Times New Roman"/>
      <family val="1"/>
      <charset val="204"/>
    </font>
    <font>
      <sz val="80"/>
      <name val="Times New Roman"/>
      <family val="1"/>
      <charset val="204"/>
    </font>
    <font>
      <b/>
      <sz val="54"/>
      <color rgb="FFFF0000"/>
      <name val="Times New Roman"/>
      <family val="1"/>
      <charset val="204"/>
    </font>
    <font>
      <b/>
      <sz val="7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1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0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4" fontId="9" fillId="0" borderId="0" xfId="0" applyNumberFormat="1" applyFont="1" applyFill="1" applyAlignment="1"/>
    <xf numFmtId="0" fontId="6" fillId="0" borderId="1" xfId="0" applyFont="1" applyFill="1" applyBorder="1"/>
    <xf numFmtId="4" fontId="9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right" wrapText="1"/>
    </xf>
    <xf numFmtId="0" fontId="17" fillId="0" borderId="0" xfId="0" applyFont="1" applyFill="1"/>
    <xf numFmtId="0" fontId="11" fillId="0" borderId="0" xfId="0" applyNumberFormat="1" applyFont="1" applyFill="1" applyAlignment="1" applyProtection="1">
      <alignment vertical="center" wrapText="1"/>
    </xf>
    <xf numFmtId="0" fontId="19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/>
    <xf numFmtId="0" fontId="4" fillId="0" borderId="1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18" fillId="0" borderId="0" xfId="0" applyNumberFormat="1" applyFont="1" applyFill="1" applyBorder="1" applyAlignment="1"/>
    <xf numFmtId="4" fontId="18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vertical="center"/>
    </xf>
    <xf numFmtId="4" fontId="18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19" fillId="0" borderId="0" xfId="0" applyFont="1" applyFill="1" applyBorder="1"/>
    <xf numFmtId="0" fontId="16" fillId="0" borderId="3" xfId="0" applyFont="1" applyFill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7" fillId="0" borderId="0" xfId="0" applyFont="1" applyFill="1"/>
    <xf numFmtId="0" fontId="16" fillId="0" borderId="5" xfId="0" applyFont="1" applyFill="1" applyBorder="1" applyAlignment="1">
      <alignment vertical="center" wrapText="1"/>
    </xf>
    <xf numFmtId="49" fontId="29" fillId="0" borderId="2" xfId="0" applyNumberFormat="1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3" fontId="28" fillId="0" borderId="3" xfId="0" applyNumberFormat="1" applyFont="1" applyFill="1" applyBorder="1" applyAlignment="1">
      <alignment horizontal="right" vertical="center" wrapText="1"/>
    </xf>
    <xf numFmtId="3" fontId="28" fillId="0" borderId="6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/>
    <xf numFmtId="0" fontId="32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/>
    <xf numFmtId="49" fontId="29" fillId="0" borderId="0" xfId="0" applyNumberFormat="1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Border="1" applyAlignment="1">
      <alignment horizontal="center"/>
    </xf>
    <xf numFmtId="0" fontId="30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vertical="center" wrapText="1"/>
    </xf>
    <xf numFmtId="3" fontId="31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3" fontId="28" fillId="0" borderId="2" xfId="0" applyNumberFormat="1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left"/>
    </xf>
    <xf numFmtId="0" fontId="23" fillId="0" borderId="3" xfId="0" applyFont="1" applyFill="1" applyBorder="1" applyAlignment="1">
      <alignment horizontal="left" vertical="center" wrapText="1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57"/>
  <sheetViews>
    <sheetView showZeros="0" tabSelected="1" view="pageBreakPreview" topLeftCell="K9" zoomScale="15" zoomScaleNormal="25" zoomScaleSheetLayoutView="15" workbookViewId="0">
      <selection activeCell="U30" sqref="U30"/>
    </sheetView>
  </sheetViews>
  <sheetFormatPr defaultColWidth="9.140625" defaultRowHeight="12.75" x14ac:dyDescent="0.2"/>
  <cols>
    <col min="1" max="1" width="78.28515625" style="2" customWidth="1"/>
    <col min="2" max="2" width="0" style="2" hidden="1" customWidth="1"/>
    <col min="3" max="3" width="132.42578125" style="2" customWidth="1"/>
    <col min="4" max="4" width="157.7109375" style="2" customWidth="1"/>
    <col min="5" max="5" width="92.85546875" style="2" hidden="1" customWidth="1"/>
    <col min="6" max="6" width="131.85546875" style="2" hidden="1" customWidth="1"/>
    <col min="7" max="7" width="118.5703125" style="2" customWidth="1"/>
    <col min="8" max="8" width="131.85546875" style="2" customWidth="1"/>
    <col min="9" max="9" width="72.85546875" style="2" customWidth="1"/>
    <col min="10" max="10" width="67" style="2" customWidth="1"/>
    <col min="11" max="11" width="150.85546875" style="2" customWidth="1"/>
    <col min="12" max="12" width="138.7109375" style="19" customWidth="1"/>
    <col min="13" max="13" width="70" style="19" customWidth="1"/>
    <col min="14" max="14" width="64.140625" style="2" customWidth="1"/>
    <col min="15" max="15" width="65.140625" style="2" customWidth="1"/>
    <col min="16" max="16" width="63.140625" style="2" customWidth="1"/>
    <col min="17" max="17" width="80.28515625" style="2" customWidth="1"/>
    <col min="18" max="18" width="76.42578125" style="2" hidden="1" customWidth="1"/>
    <col min="19" max="19" width="73.5703125" style="2" customWidth="1"/>
    <col min="20" max="20" width="144.140625" style="2" customWidth="1"/>
    <col min="21" max="21" width="145.140625" style="2" customWidth="1"/>
    <col min="22" max="22" width="80.140625" style="2" customWidth="1"/>
    <col min="23" max="23" width="9.140625" style="10" hidden="1" customWidth="1"/>
    <col min="24" max="198" width="9.140625" style="10"/>
    <col min="199" max="16384" width="9.140625" style="2"/>
  </cols>
  <sheetData>
    <row r="1" spans="1:198" ht="84" customHeight="1" x14ac:dyDescent="1.1499999999999999">
      <c r="A1" s="1"/>
      <c r="E1" s="11"/>
      <c r="F1" s="16"/>
      <c r="G1" s="16"/>
      <c r="H1" s="16"/>
      <c r="I1" s="16"/>
      <c r="J1" s="16"/>
      <c r="K1" s="16"/>
      <c r="O1" s="3"/>
      <c r="P1" s="3"/>
      <c r="Q1" s="3"/>
      <c r="R1" s="3"/>
      <c r="S1" s="3"/>
      <c r="T1" s="28" t="s">
        <v>37</v>
      </c>
      <c r="U1" s="28"/>
    </row>
    <row r="2" spans="1:198" ht="93.75" customHeight="1" x14ac:dyDescent="1.1499999999999999">
      <c r="A2" s="1"/>
      <c r="D2" s="10"/>
      <c r="E2" s="10"/>
      <c r="F2" s="28"/>
      <c r="G2" s="28"/>
      <c r="H2" s="28"/>
      <c r="I2" s="28"/>
      <c r="J2" s="28"/>
      <c r="K2" s="28"/>
      <c r="L2" s="28"/>
      <c r="M2" s="27"/>
      <c r="O2" s="3"/>
      <c r="P2" s="3"/>
      <c r="Q2" s="28"/>
      <c r="R2" s="3"/>
      <c r="S2" s="3"/>
      <c r="T2" s="28" t="s">
        <v>41</v>
      </c>
      <c r="U2" s="28"/>
    </row>
    <row r="3" spans="1:198" ht="93.75" customHeight="1" x14ac:dyDescent="1.1499999999999999">
      <c r="A3" s="1"/>
      <c r="D3" s="10"/>
      <c r="E3" s="10"/>
      <c r="F3" s="28"/>
      <c r="G3" s="28"/>
      <c r="H3" s="28"/>
      <c r="I3" s="28"/>
      <c r="J3" s="28"/>
      <c r="K3" s="28"/>
      <c r="L3" s="28"/>
      <c r="M3" s="27"/>
      <c r="O3" s="3"/>
      <c r="P3" s="3"/>
      <c r="Q3" s="28"/>
      <c r="R3" s="3"/>
      <c r="S3" s="3"/>
      <c r="T3" s="28" t="s">
        <v>57</v>
      </c>
      <c r="U3" s="28"/>
    </row>
    <row r="4" spans="1:198" ht="93.75" customHeight="1" x14ac:dyDescent="1.1499999999999999">
      <c r="A4" s="1"/>
      <c r="D4" s="10"/>
      <c r="E4" s="10"/>
      <c r="F4" s="28"/>
      <c r="G4" s="28"/>
      <c r="H4" s="28"/>
      <c r="I4" s="28"/>
      <c r="J4" s="28"/>
      <c r="K4" s="28"/>
      <c r="L4" s="28"/>
      <c r="M4" s="27"/>
      <c r="N4" s="28"/>
      <c r="O4" s="3"/>
      <c r="P4" s="3"/>
      <c r="Q4" s="28"/>
      <c r="R4" s="3"/>
      <c r="S4" s="3"/>
      <c r="T4" s="3"/>
      <c r="U4" s="3"/>
    </row>
    <row r="5" spans="1:198" ht="128.25" customHeight="1" x14ac:dyDescent="1.6">
      <c r="A5" s="1"/>
      <c r="B5" s="1"/>
      <c r="C5" s="1"/>
      <c r="D5" s="63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28"/>
      <c r="R5" s="3"/>
      <c r="S5" s="3"/>
      <c r="T5" s="3"/>
      <c r="U5" s="3"/>
    </row>
    <row r="6" spans="1:198" ht="92.25" customHeight="1" x14ac:dyDescent="1.1499999999999999">
      <c r="A6" s="1"/>
      <c r="B6" s="1"/>
      <c r="C6" s="1"/>
      <c r="E6" s="10"/>
      <c r="F6" s="16"/>
      <c r="G6" s="16"/>
      <c r="H6" s="16"/>
      <c r="I6" s="16"/>
      <c r="K6" s="74" t="s">
        <v>48</v>
      </c>
      <c r="L6" s="16"/>
      <c r="M6" s="20"/>
      <c r="N6" s="3"/>
      <c r="O6" s="3"/>
      <c r="P6" s="3"/>
      <c r="Q6" s="28"/>
      <c r="R6" s="28"/>
      <c r="S6" s="28"/>
      <c r="T6" s="3"/>
      <c r="U6" s="3"/>
    </row>
    <row r="7" spans="1:198" ht="92.25" customHeight="1" x14ac:dyDescent="1.1499999999999999">
      <c r="A7" s="1"/>
      <c r="B7" s="1"/>
      <c r="C7" s="1"/>
      <c r="D7" s="26"/>
      <c r="E7" s="10"/>
      <c r="F7" s="16"/>
      <c r="G7" s="16"/>
      <c r="H7" s="16"/>
      <c r="I7" s="16"/>
      <c r="J7" s="16"/>
      <c r="K7" s="16"/>
      <c r="L7" s="16"/>
      <c r="M7" s="20"/>
      <c r="N7" s="3"/>
      <c r="O7" s="3"/>
      <c r="P7" s="3"/>
      <c r="Q7" s="28"/>
      <c r="R7" s="3"/>
      <c r="S7" s="3"/>
      <c r="T7" s="3"/>
      <c r="U7" s="3"/>
    </row>
    <row r="8" spans="1:198" ht="92.25" customHeight="1" x14ac:dyDescent="1.1499999999999999">
      <c r="A8" s="1"/>
      <c r="B8" s="1"/>
      <c r="C8" s="1"/>
      <c r="D8" s="26"/>
      <c r="E8" s="10"/>
      <c r="F8" s="16"/>
      <c r="G8" s="16"/>
      <c r="H8" s="16"/>
      <c r="I8" s="16"/>
      <c r="J8" s="16"/>
      <c r="K8" s="16"/>
      <c r="L8" s="16"/>
      <c r="M8" s="20"/>
      <c r="N8" s="3"/>
      <c r="O8" s="3"/>
      <c r="P8" s="3"/>
      <c r="Q8" s="3"/>
      <c r="R8" s="3"/>
      <c r="S8" s="3"/>
      <c r="T8" s="3"/>
      <c r="U8" s="3"/>
    </row>
    <row r="9" spans="1:198" ht="92.25" customHeight="1" x14ac:dyDescent="1.1499999999999999">
      <c r="A9" s="1"/>
      <c r="B9" s="1"/>
      <c r="C9" s="1"/>
      <c r="D9" s="25" t="s">
        <v>0</v>
      </c>
      <c r="E9" s="10"/>
      <c r="F9" s="16"/>
      <c r="G9" s="16"/>
      <c r="H9" s="16"/>
      <c r="I9" s="16"/>
      <c r="J9" s="16"/>
      <c r="K9" s="16"/>
      <c r="L9" s="16"/>
      <c r="M9" s="20"/>
      <c r="N9" s="3"/>
      <c r="O9" s="3"/>
      <c r="P9" s="3"/>
      <c r="Q9" s="3"/>
      <c r="R9" s="3"/>
      <c r="S9" s="3"/>
      <c r="T9" s="3"/>
      <c r="U9" s="3"/>
    </row>
    <row r="10" spans="1:198" ht="92.25" customHeight="1" x14ac:dyDescent="1.1499999999999999">
      <c r="A10" s="1"/>
      <c r="B10" s="1"/>
      <c r="C10" s="1"/>
      <c r="D10" s="26" t="s">
        <v>8</v>
      </c>
      <c r="E10" s="10"/>
      <c r="F10" s="16"/>
      <c r="G10" s="16"/>
      <c r="H10" s="16"/>
      <c r="I10" s="16"/>
      <c r="J10" s="16"/>
      <c r="K10" s="16"/>
      <c r="L10" s="16"/>
      <c r="M10" s="20"/>
      <c r="N10" s="3"/>
      <c r="O10" s="3"/>
      <c r="P10" s="3"/>
      <c r="Q10" s="3"/>
      <c r="R10" s="3"/>
      <c r="S10" s="3"/>
      <c r="T10" s="3"/>
      <c r="U10" s="3"/>
    </row>
    <row r="11" spans="1:198" ht="68.25" customHeight="1" x14ac:dyDescent="1.2">
      <c r="A11" s="5"/>
      <c r="D11" s="10"/>
      <c r="E11" s="13"/>
      <c r="F11" s="29"/>
      <c r="G11" s="29"/>
      <c r="H11" s="29"/>
      <c r="I11" s="29"/>
      <c r="J11" s="29"/>
      <c r="K11" s="29"/>
      <c r="L11" s="29"/>
      <c r="N11" s="4"/>
      <c r="O11" s="4"/>
      <c r="P11" s="4"/>
      <c r="Q11" s="4"/>
      <c r="R11" s="4"/>
      <c r="T11" s="4"/>
      <c r="U11" s="4"/>
      <c r="V11" s="29" t="s">
        <v>7</v>
      </c>
    </row>
    <row r="12" spans="1:198" s="56" customFormat="1" ht="212.25" customHeight="1" x14ac:dyDescent="0.7">
      <c r="A12" s="89" t="s">
        <v>5</v>
      </c>
      <c r="B12" s="92" t="s">
        <v>4</v>
      </c>
      <c r="C12" s="93"/>
      <c r="D12" s="106" t="s">
        <v>43</v>
      </c>
      <c r="E12" s="107"/>
      <c r="F12" s="107"/>
      <c r="G12" s="107"/>
      <c r="H12" s="107"/>
      <c r="I12" s="107"/>
      <c r="J12" s="108"/>
      <c r="K12" s="106" t="s">
        <v>6</v>
      </c>
      <c r="L12" s="107"/>
      <c r="M12" s="107"/>
      <c r="N12" s="107"/>
      <c r="O12" s="107"/>
      <c r="P12" s="107"/>
      <c r="Q12" s="107"/>
      <c r="R12" s="82"/>
      <c r="S12" s="107" t="s">
        <v>6</v>
      </c>
      <c r="T12" s="107"/>
      <c r="U12" s="107"/>
      <c r="V12" s="83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</row>
    <row r="13" spans="1:198" s="58" customFormat="1" ht="124.5" customHeight="1" x14ac:dyDescent="0.6">
      <c r="A13" s="90"/>
      <c r="B13" s="94"/>
      <c r="C13" s="95"/>
      <c r="D13" s="103" t="s">
        <v>36</v>
      </c>
      <c r="E13" s="103"/>
      <c r="F13" s="103"/>
      <c r="G13" s="103"/>
      <c r="H13" s="103" t="s">
        <v>1</v>
      </c>
      <c r="I13" s="103"/>
      <c r="J13" s="64" t="s">
        <v>3</v>
      </c>
      <c r="K13" s="79" t="s">
        <v>36</v>
      </c>
      <c r="L13" s="106" t="s">
        <v>1</v>
      </c>
      <c r="M13" s="107"/>
      <c r="N13" s="107"/>
      <c r="O13" s="107"/>
      <c r="P13" s="107"/>
      <c r="Q13" s="107"/>
      <c r="R13" s="82"/>
      <c r="S13" s="106" t="s">
        <v>1</v>
      </c>
      <c r="T13" s="107"/>
      <c r="U13" s="108"/>
      <c r="V13" s="65" t="s">
        <v>3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</row>
    <row r="14" spans="1:198" s="22" customFormat="1" ht="171.75" customHeight="1" x14ac:dyDescent="0.2">
      <c r="A14" s="90"/>
      <c r="B14" s="94"/>
      <c r="C14" s="95"/>
      <c r="D14" s="103" t="s">
        <v>2</v>
      </c>
      <c r="E14" s="103"/>
      <c r="F14" s="103"/>
      <c r="G14" s="103"/>
      <c r="H14" s="103" t="s">
        <v>2</v>
      </c>
      <c r="I14" s="103"/>
      <c r="J14" s="84"/>
      <c r="K14" s="79" t="s">
        <v>2</v>
      </c>
      <c r="L14" s="106" t="s">
        <v>2</v>
      </c>
      <c r="M14" s="107"/>
      <c r="N14" s="107"/>
      <c r="O14" s="107"/>
      <c r="P14" s="107"/>
      <c r="Q14" s="107"/>
      <c r="R14" s="81"/>
      <c r="S14" s="106" t="s">
        <v>2</v>
      </c>
      <c r="T14" s="107"/>
      <c r="U14" s="108"/>
      <c r="V14" s="66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</row>
    <row r="15" spans="1:198" s="12" customFormat="1" ht="122.25" customHeight="1" x14ac:dyDescent="0.65">
      <c r="A15" s="90"/>
      <c r="B15" s="94"/>
      <c r="C15" s="95"/>
      <c r="D15" s="98" t="s">
        <v>47</v>
      </c>
      <c r="E15" s="68"/>
      <c r="F15" s="68"/>
      <c r="G15" s="99" t="s">
        <v>50</v>
      </c>
      <c r="H15" s="99" t="s">
        <v>58</v>
      </c>
      <c r="I15" s="76" t="s">
        <v>28</v>
      </c>
      <c r="J15" s="84"/>
      <c r="K15" s="100" t="s">
        <v>44</v>
      </c>
      <c r="L15" s="100" t="s">
        <v>45</v>
      </c>
      <c r="M15" s="100" t="s">
        <v>27</v>
      </c>
      <c r="N15" s="112" t="s">
        <v>28</v>
      </c>
      <c r="O15" s="87"/>
      <c r="P15" s="87"/>
      <c r="Q15" s="87"/>
      <c r="R15" s="81"/>
      <c r="S15" s="87" t="s">
        <v>28</v>
      </c>
      <c r="T15" s="87"/>
      <c r="U15" s="88"/>
      <c r="V15" s="66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</row>
    <row r="16" spans="1:198" s="12" customFormat="1" ht="409.6" customHeight="1" x14ac:dyDescent="0.65">
      <c r="A16" s="90"/>
      <c r="B16" s="94"/>
      <c r="C16" s="95"/>
      <c r="D16" s="99"/>
      <c r="E16" s="46"/>
      <c r="F16" s="46"/>
      <c r="G16" s="100"/>
      <c r="H16" s="100"/>
      <c r="I16" s="77" t="s">
        <v>52</v>
      </c>
      <c r="J16" s="84"/>
      <c r="K16" s="100"/>
      <c r="L16" s="100"/>
      <c r="M16" s="100"/>
      <c r="N16" s="46" t="s">
        <v>32</v>
      </c>
      <c r="O16" s="46" t="s">
        <v>30</v>
      </c>
      <c r="P16" s="46" t="s">
        <v>31</v>
      </c>
      <c r="Q16" s="46" t="s">
        <v>42</v>
      </c>
      <c r="R16" s="46" t="s">
        <v>29</v>
      </c>
      <c r="S16" s="46" t="s">
        <v>38</v>
      </c>
      <c r="T16" s="46" t="s">
        <v>46</v>
      </c>
      <c r="U16" s="77" t="s">
        <v>54</v>
      </c>
      <c r="V16" s="66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</row>
    <row r="17" spans="1:198" s="7" customFormat="1" ht="205.5" customHeight="1" x14ac:dyDescent="0.65">
      <c r="A17" s="91"/>
      <c r="B17" s="96"/>
      <c r="C17" s="97"/>
      <c r="D17" s="18" t="s">
        <v>39</v>
      </c>
      <c r="E17" s="43"/>
      <c r="F17" s="18"/>
      <c r="G17" s="18" t="s">
        <v>49</v>
      </c>
      <c r="H17" s="104" t="s">
        <v>51</v>
      </c>
      <c r="I17" s="105"/>
      <c r="J17" s="85"/>
      <c r="K17" s="35" t="s">
        <v>40</v>
      </c>
      <c r="L17" s="35" t="s">
        <v>33</v>
      </c>
      <c r="M17" s="101" t="s">
        <v>34</v>
      </c>
      <c r="N17" s="102"/>
      <c r="O17" s="102"/>
      <c r="P17" s="102"/>
      <c r="Q17" s="102"/>
      <c r="R17" s="102"/>
      <c r="S17" s="102"/>
      <c r="T17" s="18" t="s">
        <v>35</v>
      </c>
      <c r="U17" s="78" t="s">
        <v>53</v>
      </c>
      <c r="V17" s="67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</row>
    <row r="18" spans="1:198" s="17" customFormat="1" ht="84.75" customHeight="1" x14ac:dyDescent="0.85">
      <c r="A18" s="24">
        <v>1</v>
      </c>
      <c r="B18" s="109">
        <v>2</v>
      </c>
      <c r="C18" s="110"/>
      <c r="D18" s="24">
        <v>3</v>
      </c>
      <c r="E18" s="24"/>
      <c r="F18" s="24"/>
      <c r="G18" s="24">
        <v>4</v>
      </c>
      <c r="H18" s="24">
        <v>5</v>
      </c>
      <c r="I18" s="24">
        <v>6</v>
      </c>
      <c r="J18" s="24">
        <v>7</v>
      </c>
      <c r="K18" s="24">
        <v>8</v>
      </c>
      <c r="L18" s="24">
        <v>9</v>
      </c>
      <c r="M18" s="24">
        <v>10</v>
      </c>
      <c r="N18" s="73">
        <v>11</v>
      </c>
      <c r="O18" s="73">
        <v>12</v>
      </c>
      <c r="P18" s="73">
        <v>13</v>
      </c>
      <c r="Q18" s="23">
        <v>14</v>
      </c>
      <c r="R18" s="23"/>
      <c r="S18" s="23">
        <v>15</v>
      </c>
      <c r="T18" s="23">
        <v>16</v>
      </c>
      <c r="U18" s="80">
        <v>17</v>
      </c>
      <c r="V18" s="24">
        <v>18</v>
      </c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</row>
    <row r="19" spans="1:198" s="17" customFormat="1" ht="169.5" customHeight="1" x14ac:dyDescent="0.85">
      <c r="A19" s="36" t="s">
        <v>17</v>
      </c>
      <c r="B19" s="23"/>
      <c r="C19" s="36" t="s">
        <v>10</v>
      </c>
      <c r="D19" s="48"/>
      <c r="E19" s="48"/>
      <c r="F19" s="48"/>
      <c r="G19" s="48"/>
      <c r="H19" s="48">
        <f>I19</f>
        <v>0</v>
      </c>
      <c r="I19" s="75"/>
      <c r="J19" s="50">
        <f>D19+G19+H19</f>
        <v>0</v>
      </c>
      <c r="K19" s="48"/>
      <c r="L19" s="48"/>
      <c r="M19" s="50">
        <f>N19+O19+P19+Q19+R19+S19</f>
        <v>713623</v>
      </c>
      <c r="N19" s="49">
        <v>516118</v>
      </c>
      <c r="O19" s="53">
        <v>49054</v>
      </c>
      <c r="P19" s="53">
        <v>148451</v>
      </c>
      <c r="Q19" s="53"/>
      <c r="R19" s="53"/>
      <c r="S19" s="53"/>
      <c r="T19" s="53"/>
      <c r="U19" s="53"/>
      <c r="V19" s="50">
        <f>L19+M19+K19+U19+T19</f>
        <v>713623</v>
      </c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</row>
    <row r="20" spans="1:198" s="17" customFormat="1" ht="184.5" customHeight="1" x14ac:dyDescent="0.85">
      <c r="A20" s="36" t="s">
        <v>18</v>
      </c>
      <c r="B20" s="23"/>
      <c r="C20" s="36" t="s">
        <v>11</v>
      </c>
      <c r="D20" s="48"/>
      <c r="E20" s="48"/>
      <c r="F20" s="48"/>
      <c r="G20" s="48">
        <v>15000</v>
      </c>
      <c r="H20" s="48">
        <f t="shared" ref="H20:H25" si="0">I20</f>
        <v>0</v>
      </c>
      <c r="I20" s="75"/>
      <c r="J20" s="50">
        <f>D20+G20+H20</f>
        <v>15000</v>
      </c>
      <c r="K20" s="48"/>
      <c r="L20" s="48"/>
      <c r="M20" s="50">
        <f t="shared" ref="M20:M29" si="1">N20+O20+P20+Q20+R20+S20</f>
        <v>490751</v>
      </c>
      <c r="N20" s="49">
        <v>467703</v>
      </c>
      <c r="O20" s="53">
        <v>23048</v>
      </c>
      <c r="P20" s="53"/>
      <c r="Q20" s="53"/>
      <c r="R20" s="53"/>
      <c r="S20" s="53"/>
      <c r="T20" s="53"/>
      <c r="U20" s="53"/>
      <c r="V20" s="50">
        <f t="shared" ref="V20:V29" si="2">L20+M20+K20+U20+T20</f>
        <v>490751</v>
      </c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</row>
    <row r="21" spans="1:198" s="17" customFormat="1" ht="194.25" customHeight="1" x14ac:dyDescent="0.85">
      <c r="A21" s="36" t="s">
        <v>19</v>
      </c>
      <c r="B21" s="23"/>
      <c r="C21" s="36" t="s">
        <v>12</v>
      </c>
      <c r="D21" s="48"/>
      <c r="E21" s="48"/>
      <c r="F21" s="48"/>
      <c r="G21" s="48"/>
      <c r="H21" s="48">
        <f t="shared" si="0"/>
        <v>0</v>
      </c>
      <c r="I21" s="75"/>
      <c r="J21" s="50">
        <f t="shared" ref="J21:J28" si="3">D21+G21+H21</f>
        <v>0</v>
      </c>
      <c r="K21" s="48"/>
      <c r="L21" s="48"/>
      <c r="M21" s="50">
        <f t="shared" si="1"/>
        <v>97191</v>
      </c>
      <c r="N21" s="49"/>
      <c r="O21" s="53">
        <v>24526</v>
      </c>
      <c r="P21" s="53">
        <v>72665</v>
      </c>
      <c r="Q21" s="53"/>
      <c r="R21" s="53"/>
      <c r="S21" s="53"/>
      <c r="T21" s="53"/>
      <c r="U21" s="53"/>
      <c r="V21" s="50">
        <f t="shared" si="2"/>
        <v>97191</v>
      </c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</row>
    <row r="22" spans="1:198" s="17" customFormat="1" ht="169.5" customHeight="1" x14ac:dyDescent="0.85">
      <c r="A22" s="36" t="s">
        <v>20</v>
      </c>
      <c r="B22" s="23"/>
      <c r="C22" s="36" t="s">
        <v>13</v>
      </c>
      <c r="D22" s="48"/>
      <c r="E22" s="48"/>
      <c r="F22" s="48"/>
      <c r="G22" s="48"/>
      <c r="H22" s="48">
        <f>I22</f>
        <v>25000</v>
      </c>
      <c r="I22" s="75">
        <v>25000</v>
      </c>
      <c r="J22" s="50">
        <f t="shared" si="3"/>
        <v>25000</v>
      </c>
      <c r="K22" s="48"/>
      <c r="L22" s="48"/>
      <c r="M22" s="50">
        <f t="shared" si="1"/>
        <v>557607</v>
      </c>
      <c r="N22" s="49">
        <v>433461</v>
      </c>
      <c r="O22" s="53">
        <v>25255</v>
      </c>
      <c r="P22" s="53">
        <v>98891</v>
      </c>
      <c r="Q22" s="53"/>
      <c r="R22" s="53"/>
      <c r="S22" s="53"/>
      <c r="T22" s="53"/>
      <c r="U22" s="53"/>
      <c r="V22" s="50">
        <f t="shared" si="2"/>
        <v>557607</v>
      </c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</row>
    <row r="23" spans="1:198" s="17" customFormat="1" ht="169.5" customHeight="1" x14ac:dyDescent="0.85">
      <c r="A23" s="36" t="s">
        <v>21</v>
      </c>
      <c r="B23" s="23"/>
      <c r="C23" s="36" t="s">
        <v>14</v>
      </c>
      <c r="D23" s="48"/>
      <c r="E23" s="48"/>
      <c r="F23" s="48"/>
      <c r="G23" s="48">
        <v>288234</v>
      </c>
      <c r="H23" s="48">
        <f t="shared" si="0"/>
        <v>0</v>
      </c>
      <c r="I23" s="75"/>
      <c r="J23" s="50">
        <f t="shared" si="3"/>
        <v>288234</v>
      </c>
      <c r="K23" s="48"/>
      <c r="L23" s="48"/>
      <c r="M23" s="50">
        <f t="shared" si="1"/>
        <v>0</v>
      </c>
      <c r="N23" s="49"/>
      <c r="O23" s="53"/>
      <c r="P23" s="53"/>
      <c r="Q23" s="53"/>
      <c r="R23" s="53"/>
      <c r="S23" s="53"/>
      <c r="T23" s="53"/>
      <c r="U23" s="53"/>
      <c r="V23" s="50">
        <f t="shared" si="2"/>
        <v>0</v>
      </c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</row>
    <row r="24" spans="1:198" s="17" customFormat="1" ht="169.5" customHeight="1" x14ac:dyDescent="0.85">
      <c r="A24" s="36" t="s">
        <v>22</v>
      </c>
      <c r="B24" s="23"/>
      <c r="C24" s="36" t="s">
        <v>15</v>
      </c>
      <c r="D24" s="48"/>
      <c r="E24" s="48"/>
      <c r="F24" s="48"/>
      <c r="G24" s="48">
        <v>201300</v>
      </c>
      <c r="H24" s="48">
        <f t="shared" si="0"/>
        <v>0</v>
      </c>
      <c r="I24" s="75"/>
      <c r="J24" s="50">
        <f t="shared" si="3"/>
        <v>201300</v>
      </c>
      <c r="K24" s="48">
        <v>528900</v>
      </c>
      <c r="L24" s="48">
        <v>744100</v>
      </c>
      <c r="M24" s="50">
        <f t="shared" si="1"/>
        <v>425736</v>
      </c>
      <c r="N24" s="49"/>
      <c r="O24" s="53"/>
      <c r="P24" s="53"/>
      <c r="Q24" s="53">
        <f>222014+125000+36000+42722</f>
        <v>425736</v>
      </c>
      <c r="R24" s="53"/>
      <c r="S24" s="53"/>
      <c r="T24" s="53"/>
      <c r="U24" s="53"/>
      <c r="V24" s="50">
        <f t="shared" si="2"/>
        <v>1698736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</row>
    <row r="25" spans="1:198" s="17" customFormat="1" ht="169.5" customHeight="1" x14ac:dyDescent="0.85">
      <c r="A25" s="36" t="s">
        <v>23</v>
      </c>
      <c r="B25" s="23"/>
      <c r="C25" s="36" t="s">
        <v>16</v>
      </c>
      <c r="D25" s="48"/>
      <c r="E25" s="48"/>
      <c r="F25" s="48"/>
      <c r="G25" s="48"/>
      <c r="H25" s="48">
        <f t="shared" si="0"/>
        <v>0</v>
      </c>
      <c r="I25" s="75"/>
      <c r="J25" s="50">
        <f t="shared" si="3"/>
        <v>0</v>
      </c>
      <c r="K25" s="48"/>
      <c r="L25" s="48"/>
      <c r="M25" s="50">
        <f t="shared" si="1"/>
        <v>27000</v>
      </c>
      <c r="N25" s="49"/>
      <c r="O25" s="53"/>
      <c r="P25" s="53"/>
      <c r="Q25" s="53"/>
      <c r="R25" s="53"/>
      <c r="S25" s="53">
        <v>27000</v>
      </c>
      <c r="T25" s="53"/>
      <c r="U25" s="53"/>
      <c r="V25" s="50">
        <f t="shared" si="2"/>
        <v>27000</v>
      </c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</row>
    <row r="26" spans="1:198" s="42" customFormat="1" ht="169.5" customHeight="1" x14ac:dyDescent="0.9">
      <c r="A26" s="37"/>
      <c r="B26" s="38" t="s">
        <v>25</v>
      </c>
      <c r="C26" s="39" t="s">
        <v>9</v>
      </c>
      <c r="D26" s="69">
        <f>D25+D24+D23+D22+D21+D20+D19</f>
        <v>0</v>
      </c>
      <c r="E26" s="69">
        <f t="shared" ref="E26:I26" si="4">E25+E24+E23+E22+E21+E20+E19</f>
        <v>0</v>
      </c>
      <c r="F26" s="69">
        <f t="shared" si="4"/>
        <v>0</v>
      </c>
      <c r="G26" s="69">
        <f t="shared" si="4"/>
        <v>504534</v>
      </c>
      <c r="H26" s="69">
        <f t="shared" si="4"/>
        <v>25000</v>
      </c>
      <c r="I26" s="69">
        <f t="shared" si="4"/>
        <v>25000</v>
      </c>
      <c r="J26" s="50">
        <f t="shared" si="3"/>
        <v>529534</v>
      </c>
      <c r="K26" s="70">
        <f t="shared" ref="K26" si="5">K25+K24+K23+K22+K21+K20+K19</f>
        <v>528900</v>
      </c>
      <c r="L26" s="54">
        <f t="shared" ref="L26:U26" si="6">L25+L54+L24+L23+L22+L21+L20+L19</f>
        <v>744100</v>
      </c>
      <c r="M26" s="50">
        <f t="shared" si="1"/>
        <v>2311908</v>
      </c>
      <c r="N26" s="54">
        <f t="shared" si="6"/>
        <v>1417282</v>
      </c>
      <c r="O26" s="54">
        <f t="shared" si="6"/>
        <v>121883</v>
      </c>
      <c r="P26" s="54">
        <f t="shared" si="6"/>
        <v>320007</v>
      </c>
      <c r="Q26" s="54">
        <f t="shared" si="6"/>
        <v>425736</v>
      </c>
      <c r="R26" s="54">
        <f t="shared" si="6"/>
        <v>0</v>
      </c>
      <c r="S26" s="54">
        <f t="shared" si="6"/>
        <v>27000</v>
      </c>
      <c r="T26" s="54">
        <f t="shared" si="6"/>
        <v>0</v>
      </c>
      <c r="U26" s="54">
        <f t="shared" si="6"/>
        <v>0</v>
      </c>
      <c r="V26" s="50">
        <f t="shared" si="2"/>
        <v>3584908</v>
      </c>
      <c r="W26" s="45" t="e">
        <f>W25+#REF!+W24+W23+W22+W21+W20+W19</f>
        <v>#REF!</v>
      </c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</row>
    <row r="27" spans="1:198" s="17" customFormat="1" ht="169.5" customHeight="1" x14ac:dyDescent="0.85">
      <c r="A27" s="36" t="s">
        <v>24</v>
      </c>
      <c r="B27" s="23" t="s">
        <v>25</v>
      </c>
      <c r="C27" s="36" t="s">
        <v>25</v>
      </c>
      <c r="D27" s="48">
        <v>1829317</v>
      </c>
      <c r="E27" s="48"/>
      <c r="F27" s="48"/>
      <c r="G27" s="48"/>
      <c r="H27" s="48"/>
      <c r="I27" s="75"/>
      <c r="J27" s="50">
        <f>D27+G27+H27</f>
        <v>1829317</v>
      </c>
      <c r="K27" s="48"/>
      <c r="L27" s="48"/>
      <c r="M27" s="50">
        <f t="shared" si="1"/>
        <v>0</v>
      </c>
      <c r="N27" s="51"/>
      <c r="O27" s="52"/>
      <c r="P27" s="52"/>
      <c r="Q27" s="53"/>
      <c r="R27" s="53"/>
      <c r="S27" s="53"/>
      <c r="T27" s="53">
        <v>4100</v>
      </c>
      <c r="U27" s="53"/>
      <c r="V27" s="50">
        <f t="shared" si="2"/>
        <v>4100</v>
      </c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</row>
    <row r="28" spans="1:198" s="17" customFormat="1" ht="169.5" customHeight="1" x14ac:dyDescent="0.85">
      <c r="A28" s="36"/>
      <c r="B28" s="23" t="s">
        <v>26</v>
      </c>
      <c r="C28" s="36" t="s">
        <v>26</v>
      </c>
      <c r="D28" s="48"/>
      <c r="E28" s="48"/>
      <c r="F28" s="48"/>
      <c r="G28" s="48"/>
      <c r="H28" s="48"/>
      <c r="I28" s="75"/>
      <c r="J28" s="50">
        <f t="shared" si="3"/>
        <v>0</v>
      </c>
      <c r="K28" s="50"/>
      <c r="L28" s="48"/>
      <c r="M28" s="50">
        <f t="shared" si="1"/>
        <v>0</v>
      </c>
      <c r="N28" s="51"/>
      <c r="O28" s="52"/>
      <c r="P28" s="52"/>
      <c r="Q28" s="53"/>
      <c r="R28" s="53"/>
      <c r="S28" s="53"/>
      <c r="T28" s="53"/>
      <c r="U28" s="53">
        <f>30600+11520</f>
        <v>42120</v>
      </c>
      <c r="V28" s="50">
        <f t="shared" si="2"/>
        <v>42120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</row>
    <row r="29" spans="1:198" s="42" customFormat="1" ht="169.5" customHeight="1" x14ac:dyDescent="0.9">
      <c r="A29" s="44"/>
      <c r="B29" s="40"/>
      <c r="C29" s="39" t="s">
        <v>9</v>
      </c>
      <c r="D29" s="50">
        <f t="shared" ref="D29:I29" si="7">D28+D27+D26</f>
        <v>1829317</v>
      </c>
      <c r="E29" s="50">
        <f t="shared" si="7"/>
        <v>0</v>
      </c>
      <c r="F29" s="50">
        <f t="shared" si="7"/>
        <v>0</v>
      </c>
      <c r="G29" s="50">
        <f t="shared" si="7"/>
        <v>504534</v>
      </c>
      <c r="H29" s="50">
        <f t="shared" si="7"/>
        <v>25000</v>
      </c>
      <c r="I29" s="50">
        <f t="shared" si="7"/>
        <v>25000</v>
      </c>
      <c r="J29" s="50">
        <f>D29+G29+H29</f>
        <v>2358851</v>
      </c>
      <c r="K29" s="50">
        <f>K28+K27+K26</f>
        <v>528900</v>
      </c>
      <c r="L29" s="50">
        <f t="shared" ref="L29:U29" si="8">L28+L27+L26</f>
        <v>744100</v>
      </c>
      <c r="M29" s="50">
        <f t="shared" si="1"/>
        <v>2311908</v>
      </c>
      <c r="N29" s="50">
        <f t="shared" si="8"/>
        <v>1417282</v>
      </c>
      <c r="O29" s="50">
        <f t="shared" si="8"/>
        <v>121883</v>
      </c>
      <c r="P29" s="50">
        <f t="shared" si="8"/>
        <v>320007</v>
      </c>
      <c r="Q29" s="50">
        <f t="shared" si="8"/>
        <v>425736</v>
      </c>
      <c r="R29" s="50">
        <f t="shared" si="8"/>
        <v>0</v>
      </c>
      <c r="S29" s="50">
        <f t="shared" si="8"/>
        <v>27000</v>
      </c>
      <c r="T29" s="50">
        <f t="shared" si="8"/>
        <v>4100</v>
      </c>
      <c r="U29" s="50">
        <f t="shared" si="8"/>
        <v>42120</v>
      </c>
      <c r="V29" s="50">
        <f t="shared" si="2"/>
        <v>3631128</v>
      </c>
      <c r="W29" s="47" t="e">
        <f>W28+W27+W26</f>
        <v>#REF!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</row>
    <row r="30" spans="1:198" s="42" customFormat="1" ht="169.5" customHeight="1" x14ac:dyDescent="0.9">
      <c r="A30" s="59"/>
      <c r="B30" s="60"/>
      <c r="C30" s="61"/>
      <c r="D30" s="62"/>
      <c r="E30" s="62"/>
      <c r="F30" s="62"/>
      <c r="G30" s="62"/>
      <c r="H30" s="62"/>
      <c r="I30" s="62"/>
      <c r="J30" s="62"/>
      <c r="K30" s="72"/>
      <c r="L30" s="7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7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</row>
    <row r="31" spans="1:198" s="42" customFormat="1" ht="169.5" customHeight="1" x14ac:dyDescent="0.9">
      <c r="A31" s="59"/>
      <c r="B31" s="60"/>
      <c r="C31" s="61"/>
      <c r="D31" s="86" t="s">
        <v>55</v>
      </c>
      <c r="E31" s="86"/>
      <c r="F31" s="86"/>
      <c r="G31" s="86"/>
      <c r="H31" s="86"/>
      <c r="I31" s="86"/>
      <c r="J31" s="86"/>
      <c r="K31" s="71"/>
      <c r="L31" s="71" t="s">
        <v>56</v>
      </c>
      <c r="M31" s="62"/>
      <c r="N31" s="62"/>
      <c r="O31" s="62"/>
      <c r="P31" s="62"/>
      <c r="Q31" s="62"/>
      <c r="R31" s="62"/>
      <c r="S31" s="62"/>
      <c r="W31" s="47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</row>
    <row r="32" spans="1:198" s="7" customFormat="1" ht="129" customHeight="1" x14ac:dyDescent="1.1000000000000001">
      <c r="D32" s="6"/>
      <c r="L32" s="15"/>
      <c r="M32" s="15"/>
      <c r="T32" s="15"/>
      <c r="U32" s="15"/>
      <c r="V32" s="14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</row>
    <row r="33" spans="1:22" ht="129" customHeight="1" x14ac:dyDescent="0.35">
      <c r="A33" s="8"/>
      <c r="B33" s="8"/>
      <c r="C33" s="8"/>
      <c r="D33" s="8"/>
      <c r="E33" s="9"/>
      <c r="F33" s="9"/>
      <c r="G33" s="9"/>
      <c r="H33" s="9"/>
      <c r="I33" s="9"/>
      <c r="J33" s="9"/>
      <c r="K33" s="9"/>
      <c r="L33" s="21"/>
      <c r="M33" s="21"/>
      <c r="V33" s="10"/>
    </row>
    <row r="34" spans="1:22" x14ac:dyDescent="0.2">
      <c r="E34" s="9"/>
      <c r="F34" s="9"/>
      <c r="G34" s="9"/>
      <c r="H34" s="9"/>
      <c r="I34" s="9"/>
      <c r="J34" s="9"/>
      <c r="K34" s="9"/>
      <c r="L34" s="21"/>
      <c r="M34" s="21"/>
    </row>
    <row r="35" spans="1:22" x14ac:dyDescent="0.2">
      <c r="E35" s="9"/>
      <c r="F35" s="9"/>
      <c r="G35" s="9"/>
      <c r="H35" s="9"/>
      <c r="I35" s="9"/>
      <c r="J35" s="9"/>
      <c r="K35" s="9"/>
      <c r="L35" s="21"/>
      <c r="M35" s="21"/>
      <c r="V35" s="10"/>
    </row>
    <row r="36" spans="1:22" x14ac:dyDescent="0.2">
      <c r="E36" s="9"/>
      <c r="F36" s="9"/>
      <c r="G36" s="9"/>
      <c r="H36" s="9"/>
      <c r="I36" s="9"/>
      <c r="J36" s="9"/>
      <c r="K36" s="9"/>
      <c r="L36" s="21"/>
      <c r="M36" s="21"/>
      <c r="V36" s="10"/>
    </row>
    <row r="37" spans="1:22" x14ac:dyDescent="0.2">
      <c r="E37" s="9"/>
      <c r="F37" s="9"/>
      <c r="G37" s="9"/>
      <c r="H37" s="9"/>
      <c r="I37" s="9"/>
      <c r="J37" s="9"/>
      <c r="K37" s="9"/>
      <c r="L37" s="21"/>
      <c r="M37" s="21"/>
      <c r="V37" s="10"/>
    </row>
    <row r="38" spans="1:22" x14ac:dyDescent="0.2">
      <c r="E38" s="9"/>
      <c r="F38" s="9"/>
      <c r="G38" s="9"/>
      <c r="H38" s="9"/>
      <c r="I38" s="9"/>
      <c r="J38" s="9"/>
      <c r="K38" s="9"/>
      <c r="L38" s="21"/>
      <c r="M38" s="21"/>
      <c r="V38" s="10"/>
    </row>
    <row r="39" spans="1:22" x14ac:dyDescent="0.2">
      <c r="E39" s="9"/>
      <c r="F39" s="9"/>
      <c r="G39" s="9"/>
      <c r="H39" s="9"/>
      <c r="I39" s="9"/>
      <c r="J39" s="9"/>
      <c r="K39" s="9"/>
      <c r="L39" s="21"/>
      <c r="M39" s="21"/>
      <c r="V39" s="10"/>
    </row>
    <row r="40" spans="1:22" x14ac:dyDescent="0.2">
      <c r="E40" s="9"/>
      <c r="F40" s="9"/>
      <c r="G40" s="9"/>
      <c r="H40" s="9"/>
      <c r="I40" s="9"/>
      <c r="J40" s="9"/>
      <c r="K40" s="9"/>
      <c r="L40" s="21"/>
      <c r="M40" s="21"/>
      <c r="V40" s="10"/>
    </row>
    <row r="41" spans="1:22" x14ac:dyDescent="0.2">
      <c r="E41" s="9"/>
      <c r="F41" s="9"/>
      <c r="G41" s="9"/>
      <c r="H41" s="9"/>
      <c r="I41" s="9"/>
      <c r="J41" s="9"/>
      <c r="K41" s="9"/>
      <c r="L41" s="21"/>
      <c r="M41" s="21"/>
      <c r="V41" s="10"/>
    </row>
    <row r="42" spans="1:22" x14ac:dyDescent="0.2">
      <c r="E42" s="9"/>
      <c r="F42" s="9"/>
      <c r="G42" s="9"/>
      <c r="H42" s="9"/>
      <c r="I42" s="9"/>
      <c r="J42" s="9"/>
      <c r="K42" s="9"/>
      <c r="L42" s="21"/>
      <c r="M42" s="21"/>
      <c r="V42" s="10"/>
    </row>
    <row r="43" spans="1:22" x14ac:dyDescent="0.2">
      <c r="E43" s="9"/>
      <c r="F43" s="9"/>
      <c r="G43" s="9"/>
      <c r="H43" s="9"/>
      <c r="I43" s="9"/>
      <c r="J43" s="9"/>
      <c r="K43" s="9"/>
      <c r="L43" s="21"/>
      <c r="M43" s="21"/>
      <c r="V43" s="10"/>
    </row>
    <row r="44" spans="1:22" ht="87.75" customHeight="1" x14ac:dyDescent="0.2">
      <c r="E44" s="9"/>
      <c r="F44" s="9"/>
      <c r="G44" s="9"/>
      <c r="H44" s="9"/>
      <c r="I44" s="9"/>
      <c r="J44" s="9"/>
      <c r="K44" s="9"/>
      <c r="L44" s="21"/>
      <c r="M44" s="21"/>
      <c r="V44" s="30"/>
    </row>
    <row r="45" spans="1:22" x14ac:dyDescent="0.2">
      <c r="E45" s="9"/>
      <c r="F45" s="9"/>
      <c r="G45" s="9"/>
      <c r="H45" s="9"/>
      <c r="I45" s="9"/>
      <c r="J45" s="9"/>
      <c r="K45" s="9"/>
      <c r="V45" s="10"/>
    </row>
    <row r="46" spans="1:22" x14ac:dyDescent="0.2">
      <c r="E46" s="9"/>
      <c r="F46" s="9"/>
      <c r="G46" s="9"/>
      <c r="H46" s="9"/>
      <c r="I46" s="9"/>
      <c r="J46" s="9"/>
      <c r="K46" s="9"/>
      <c r="V46" s="10"/>
    </row>
    <row r="47" spans="1:22" ht="78" customHeight="1" x14ac:dyDescent="1.1499999999999999">
      <c r="V47" s="31"/>
    </row>
    <row r="48" spans="1:22" x14ac:dyDescent="0.2">
      <c r="V48" s="10"/>
    </row>
    <row r="49" spans="22:22" x14ac:dyDescent="0.2">
      <c r="V49" s="10"/>
    </row>
    <row r="50" spans="22:22" x14ac:dyDescent="0.2">
      <c r="V50" s="10"/>
    </row>
    <row r="51" spans="22:22" x14ac:dyDescent="0.2">
      <c r="V51" s="10"/>
    </row>
    <row r="52" spans="22:22" x14ac:dyDescent="0.2">
      <c r="V52" s="10"/>
    </row>
    <row r="53" spans="22:22" x14ac:dyDescent="0.2">
      <c r="V53" s="10"/>
    </row>
    <row r="54" spans="22:22" x14ac:dyDescent="0.2">
      <c r="V54" s="10"/>
    </row>
    <row r="55" spans="22:22" x14ac:dyDescent="0.2">
      <c r="V55" s="10"/>
    </row>
    <row r="56" spans="22:22" x14ac:dyDescent="0.2">
      <c r="V56" s="10"/>
    </row>
    <row r="57" spans="22:22" x14ac:dyDescent="0.2">
      <c r="V57" s="10"/>
    </row>
  </sheetData>
  <sheetProtection selectLockedCells="1" selectUnlockedCells="1"/>
  <mergeCells count="26">
    <mergeCell ref="S13:U13"/>
    <mergeCell ref="S12:U12"/>
    <mergeCell ref="L13:Q13"/>
    <mergeCell ref="B18:C18"/>
    <mergeCell ref="E5:P5"/>
    <mergeCell ref="M15:M16"/>
    <mergeCell ref="L15:L16"/>
    <mergeCell ref="D12:J12"/>
    <mergeCell ref="N15:Q15"/>
    <mergeCell ref="L14:Q14"/>
    <mergeCell ref="D31:J31"/>
    <mergeCell ref="S15:U15"/>
    <mergeCell ref="A12:A17"/>
    <mergeCell ref="B12:C17"/>
    <mergeCell ref="D15:D16"/>
    <mergeCell ref="K15:K16"/>
    <mergeCell ref="M17:S17"/>
    <mergeCell ref="G15:G16"/>
    <mergeCell ref="D13:G13"/>
    <mergeCell ref="D14:G14"/>
    <mergeCell ref="H15:H16"/>
    <mergeCell ref="H13:I13"/>
    <mergeCell ref="H14:I14"/>
    <mergeCell ref="H17:I17"/>
    <mergeCell ref="S14:U14"/>
    <mergeCell ref="K12:Q12"/>
  </mergeCells>
  <phoneticPr fontId="0" type="noConversion"/>
  <printOptions horizontalCentered="1"/>
  <pageMargins left="0.23622047244094491" right="0.19685039370078741" top="0.43307086614173229" bottom="0.27559055118110237" header="0" footer="0"/>
  <pageSetup paperSize="9" scale="10" firstPageNumber="0" orientation="landscape" verticalDpi="300" r:id="rId1"/>
  <headerFooter differentFirst="1" alignWithMargins="0">
    <oddHeader>&amp;C&amp;"Times New Roman,обычный"&amp;54&amp;P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</vt:lpstr>
      <vt:lpstr>'Дод 5 '!Заголовки_для_печати</vt:lpstr>
      <vt:lpstr>'Дод 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2020-02-06T10:00:27Z</cp:lastPrinted>
  <dcterms:created xsi:type="dcterms:W3CDTF">2015-09-22T09:14:37Z</dcterms:created>
  <dcterms:modified xsi:type="dcterms:W3CDTF">2020-02-06T10:00:29Z</dcterms:modified>
</cp:coreProperties>
</file>